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40" windowHeight="13220"/>
  </bookViews>
  <sheets>
    <sheet name="管理人员" sheetId="1" r:id="rId1"/>
    <sheet name="定编（含一线）A类生产企业" sheetId="4" r:id="rId2"/>
    <sheet name="薪酬结构一览表" sheetId="5" r:id="rId3"/>
  </sheets>
  <definedNames>
    <definedName name="_xlnm.Print_Area" localSheetId="1">'定编（含一线）A类生产企业'!$A$1:$AB$85</definedName>
    <definedName name="_xlnm.Print_Area" localSheetId="2">薪酬结构一览表!$A$1:$X$81</definedName>
    <definedName name="_xlnm.Print_Titles" localSheetId="1">'定编（含一线）A类生产企业'!$1:$4</definedName>
    <definedName name="_xlnm.Print_Titles" localSheetId="2">薪酬结构一览表!$1:$5</definedName>
  </definedNames>
  <calcPr calcId="144525"/>
</workbook>
</file>

<file path=xl/sharedStrings.xml><?xml version="1.0" encoding="utf-8"?>
<sst xmlns="http://schemas.openxmlformats.org/spreadsheetml/2006/main" count="333">
  <si>
    <t>年度公司管理人员定编定岗一览表</t>
  </si>
  <si>
    <t>总经办</t>
  </si>
  <si>
    <t>总经理：戴晓春</t>
  </si>
  <si>
    <t>副总经理:唐本武</t>
  </si>
  <si>
    <t>合计</t>
  </si>
  <si>
    <t>部门</t>
  </si>
  <si>
    <t>财务部</t>
  </si>
  <si>
    <t>行政人事部</t>
  </si>
  <si>
    <t>业务部</t>
  </si>
  <si>
    <t>品质部</t>
  </si>
  <si>
    <t>工程部</t>
  </si>
  <si>
    <t>生产部（管理层）</t>
  </si>
  <si>
    <t>定编人数</t>
  </si>
  <si>
    <t>在岗人数</t>
  </si>
  <si>
    <t>缺岗人数</t>
  </si>
  <si>
    <t>部门负责人</t>
  </si>
  <si>
    <t>马静</t>
  </si>
  <si>
    <t>申丽</t>
  </si>
  <si>
    <t>周文强</t>
  </si>
  <si>
    <t>刘忠臣</t>
  </si>
  <si>
    <t>张亮亮</t>
  </si>
  <si>
    <t>刘才慧</t>
  </si>
  <si>
    <t>薪酬序列</t>
  </si>
  <si>
    <t>岗位类别</t>
  </si>
  <si>
    <t>岗位级别</t>
  </si>
  <si>
    <t>岗位名称</t>
  </si>
  <si>
    <t>姓名</t>
  </si>
  <si>
    <t>人数</t>
  </si>
  <si>
    <t>专业序列</t>
  </si>
  <si>
    <t>管理岗</t>
  </si>
  <si>
    <t>经理</t>
  </si>
  <si>
    <t>财务总监</t>
  </si>
  <si>
    <t>驻外经理</t>
  </si>
  <si>
    <t>卢柱坤</t>
  </si>
  <si>
    <t>业务经理</t>
  </si>
  <si>
    <t>品保副理</t>
  </si>
  <si>
    <t>研发经理</t>
  </si>
  <si>
    <t>生产总监</t>
  </si>
  <si>
    <t>副理</t>
  </si>
  <si>
    <t>行政副理</t>
  </si>
  <si>
    <t>申 丽</t>
  </si>
  <si>
    <t>总经理</t>
  </si>
  <si>
    <t>戴晓春</t>
  </si>
  <si>
    <t>杨晓蓉</t>
  </si>
  <si>
    <t>生产副理</t>
  </si>
  <si>
    <t>姜  华</t>
  </si>
  <si>
    <t>陈福森</t>
  </si>
  <si>
    <t>技术岗</t>
  </si>
  <si>
    <t>组长</t>
  </si>
  <si>
    <t>会计</t>
  </si>
  <si>
    <t>叶敏玲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</si>
  <si>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S主任</t>
    </r>
  </si>
  <si>
    <t>王洪喜</t>
  </si>
  <si>
    <t>跟单</t>
  </si>
  <si>
    <t>邹敏</t>
  </si>
  <si>
    <t>QC组长</t>
  </si>
  <si>
    <t>王胜莲</t>
  </si>
  <si>
    <t>工程师</t>
  </si>
  <si>
    <t>张道伟</t>
  </si>
  <si>
    <t>赵阳华</t>
  </si>
  <si>
    <r>
      <rPr>
        <sz val="10"/>
        <rFont val="宋体"/>
        <charset val="134"/>
      </rPr>
      <t xml:space="preserve">电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工</t>
    </r>
  </si>
  <si>
    <t>陈  全</t>
  </si>
  <si>
    <t>助理</t>
  </si>
  <si>
    <t>吴春华</t>
  </si>
  <si>
    <t>任绿忠</t>
  </si>
  <si>
    <r>
      <rPr>
        <sz val="10"/>
        <rFont val="宋体"/>
        <charset val="134"/>
      </rPr>
      <t xml:space="preserve">曾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佳</t>
    </r>
  </si>
  <si>
    <r>
      <rPr>
        <sz val="10"/>
        <rFont val="宋体"/>
        <charset val="134"/>
      </rPr>
      <t xml:space="preserve">司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机</t>
    </r>
  </si>
  <si>
    <r>
      <rPr>
        <sz val="10"/>
        <rFont val="宋体"/>
        <charset val="134"/>
      </rPr>
      <t xml:space="preserve">段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磊</t>
    </r>
  </si>
  <si>
    <t>秦嗣芳</t>
  </si>
  <si>
    <t>石龙茂</t>
  </si>
  <si>
    <t>行政文员</t>
  </si>
  <si>
    <t>王小映</t>
  </si>
  <si>
    <r>
      <rPr>
        <sz val="10"/>
        <rFont val="宋体"/>
        <charset val="134"/>
      </rPr>
      <t xml:space="preserve">熊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奇</t>
    </r>
  </si>
  <si>
    <t>后勤岗
辅助岗</t>
  </si>
  <si>
    <t>保安员</t>
  </si>
  <si>
    <t>向正和</t>
  </si>
  <si>
    <r>
      <rPr>
        <sz val="10"/>
        <rFont val="宋体"/>
        <charset val="134"/>
      </rPr>
      <t>I</t>
    </r>
    <r>
      <rPr>
        <sz val="10"/>
        <rFont val="宋体"/>
        <charset val="134"/>
      </rPr>
      <t>QC</t>
    </r>
  </si>
  <si>
    <t>莫鹏</t>
  </si>
  <si>
    <t>廖伟才</t>
  </si>
  <si>
    <t>张贵州</t>
  </si>
  <si>
    <t>清洁员</t>
  </si>
  <si>
    <t>吴玉洪</t>
  </si>
  <si>
    <t>厨师</t>
  </si>
  <si>
    <t>黄恩龙</t>
  </si>
  <si>
    <t>帮厨</t>
  </si>
  <si>
    <t>欧丽萍</t>
  </si>
  <si>
    <t>待补充人数/岗位</t>
  </si>
  <si>
    <t>成本会计</t>
  </si>
  <si>
    <t>公司人员定岗定编一览表（总表）</t>
  </si>
  <si>
    <t>岗位</t>
  </si>
  <si>
    <t>标准薪金</t>
  </si>
  <si>
    <t>定编</t>
  </si>
  <si>
    <t>现员</t>
  </si>
  <si>
    <t>缺员</t>
  </si>
  <si>
    <t>在岗人员名单</t>
  </si>
  <si>
    <t>备注</t>
  </si>
  <si>
    <t>基本工资</t>
  </si>
  <si>
    <t>级差额</t>
  </si>
  <si>
    <t>岗位（产值）工资</t>
  </si>
  <si>
    <t>一级</t>
  </si>
  <si>
    <t>二级</t>
  </si>
  <si>
    <t>三级（组长）</t>
  </si>
  <si>
    <t>四级</t>
  </si>
  <si>
    <t>五级</t>
  </si>
  <si>
    <t>蔡东明</t>
  </si>
  <si>
    <t>副总经理</t>
  </si>
  <si>
    <t>黄丽琼</t>
  </si>
  <si>
    <t>总经理助理</t>
  </si>
  <si>
    <t>邓延春</t>
  </si>
  <si>
    <t>主管</t>
  </si>
  <si>
    <t>出纳</t>
  </si>
  <si>
    <t>林仙萍</t>
  </si>
  <si>
    <t>李小莉</t>
  </si>
  <si>
    <t>统计</t>
  </si>
  <si>
    <t>张瑞敏</t>
  </si>
  <si>
    <t>蔡霞莲</t>
  </si>
  <si>
    <t>采购主管</t>
  </si>
  <si>
    <t>汤春生</t>
  </si>
  <si>
    <t>采购员</t>
  </si>
  <si>
    <t>黄沃乾</t>
  </si>
  <si>
    <t>胡丽</t>
  </si>
  <si>
    <t>行政内审专员</t>
  </si>
  <si>
    <t>彭文婷</t>
  </si>
  <si>
    <t>人事专员</t>
  </si>
  <si>
    <t>单发安</t>
  </si>
  <si>
    <t>胡艳卿</t>
  </si>
  <si>
    <t>国内业务</t>
  </si>
  <si>
    <t>林芬</t>
  </si>
  <si>
    <t>外贸业务</t>
  </si>
  <si>
    <t>张岩</t>
  </si>
  <si>
    <t>郭小轶</t>
  </si>
  <si>
    <t>蔡玉莲</t>
  </si>
  <si>
    <t>谭莉安</t>
  </si>
  <si>
    <t>品质主管</t>
  </si>
  <si>
    <t>高如龙</t>
  </si>
  <si>
    <t>质检员</t>
  </si>
  <si>
    <t>陈国全</t>
  </si>
  <si>
    <t>梁文威</t>
  </si>
  <si>
    <t>刘小兵</t>
  </si>
  <si>
    <t>吴扬礼</t>
  </si>
  <si>
    <t>工程部长</t>
  </si>
  <si>
    <t>戚君爵</t>
  </si>
  <si>
    <t>钣金</t>
  </si>
  <si>
    <t>工程主管</t>
  </si>
  <si>
    <t>阳昌香</t>
  </si>
  <si>
    <t>谭振昌</t>
  </si>
  <si>
    <t>助理工程师</t>
  </si>
  <si>
    <t>吴媛英</t>
  </si>
  <si>
    <t>容永杰</t>
  </si>
  <si>
    <t>技术员</t>
  </si>
  <si>
    <t>自动售货机</t>
  </si>
  <si>
    <t>黄煜新</t>
  </si>
  <si>
    <t>林经伦</t>
  </si>
  <si>
    <t>吕惠民</t>
  </si>
  <si>
    <t>黄伟业</t>
  </si>
  <si>
    <t>黄淮</t>
  </si>
  <si>
    <t>司徒育豪</t>
  </si>
  <si>
    <t>蔡智明</t>
  </si>
  <si>
    <t>刘蠡</t>
  </si>
  <si>
    <t>陈伟华</t>
  </si>
  <si>
    <t>陈永就</t>
  </si>
  <si>
    <t>生产企划部</t>
  </si>
  <si>
    <t>部门经理级</t>
  </si>
  <si>
    <t>宾家均</t>
  </si>
  <si>
    <t>PMC</t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</si>
  <si>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C主管</t>
    </r>
  </si>
  <si>
    <r>
      <rPr>
        <sz val="10"/>
        <rFont val="宋体"/>
        <charset val="134"/>
      </rPr>
      <t>P</t>
    </r>
    <r>
      <rPr>
        <sz val="10"/>
        <rFont val="宋体"/>
        <charset val="134"/>
      </rPr>
      <t>C</t>
    </r>
  </si>
  <si>
    <t>刘庆荣</t>
  </si>
  <si>
    <t>陈小萍</t>
  </si>
  <si>
    <r>
      <rPr>
        <sz val="10"/>
        <rFont val="宋体"/>
        <charset val="134"/>
      </rPr>
      <t>M</t>
    </r>
    <r>
      <rPr>
        <sz val="10"/>
        <rFont val="宋体"/>
        <charset val="134"/>
      </rPr>
      <t>C</t>
    </r>
  </si>
  <si>
    <t>黄健洪</t>
  </si>
  <si>
    <t>仓管</t>
  </si>
  <si>
    <t>张剑丽</t>
  </si>
  <si>
    <t>黄华锋</t>
  </si>
  <si>
    <t>林惠珠</t>
  </si>
  <si>
    <t>一部</t>
  </si>
  <si>
    <t>庞宗桂</t>
  </si>
  <si>
    <t>刘训来</t>
  </si>
  <si>
    <t>林志宏</t>
  </si>
  <si>
    <t>庞武</t>
  </si>
  <si>
    <t>黄国军</t>
  </si>
  <si>
    <t>邓恩德</t>
  </si>
  <si>
    <t>董秋根</t>
  </si>
  <si>
    <t>激光数控</t>
  </si>
  <si>
    <t>蔡和生</t>
  </si>
  <si>
    <t>陆建富</t>
  </si>
  <si>
    <t>李松旺</t>
  </si>
  <si>
    <t>周文杰</t>
  </si>
  <si>
    <t>徐光乐</t>
  </si>
  <si>
    <t>吴劲宏</t>
  </si>
  <si>
    <t>吴程恩</t>
  </si>
  <si>
    <t>梁家坤</t>
  </si>
  <si>
    <t>关伟权</t>
  </si>
  <si>
    <t>关智坚</t>
  </si>
  <si>
    <t>黄文威</t>
  </si>
  <si>
    <t>冲压</t>
  </si>
  <si>
    <t>黄丰兵</t>
  </si>
  <si>
    <t>折弯</t>
  </si>
  <si>
    <t>吴华龙</t>
  </si>
  <si>
    <t>伍明</t>
  </si>
  <si>
    <t>杨大桂</t>
  </si>
  <si>
    <t>黄丰雪</t>
  </si>
  <si>
    <t>焊接打磨</t>
  </si>
  <si>
    <t>沈良斌</t>
  </si>
  <si>
    <t>蒋周林</t>
  </si>
  <si>
    <t>黄炳录</t>
  </si>
  <si>
    <t>刘礼斌</t>
  </si>
  <si>
    <t>王策</t>
  </si>
  <si>
    <t>杨明</t>
  </si>
  <si>
    <t>赵明四</t>
  </si>
  <si>
    <t>伍仑</t>
  </si>
  <si>
    <t>装配</t>
  </si>
  <si>
    <t>卢长英</t>
  </si>
  <si>
    <t>党更利</t>
  </si>
  <si>
    <t>何苟二</t>
  </si>
  <si>
    <t>刘凤兰</t>
  </si>
  <si>
    <t>卢柏强</t>
  </si>
  <si>
    <t>王军</t>
  </si>
  <si>
    <t>宾小红</t>
  </si>
  <si>
    <t>伍伟</t>
  </si>
  <si>
    <t>余同红</t>
  </si>
  <si>
    <t>陈炳新</t>
  </si>
  <si>
    <t>刘大勇</t>
  </si>
  <si>
    <t>伍秀春</t>
  </si>
  <si>
    <t>宾田姣</t>
  </si>
  <si>
    <t>二部</t>
  </si>
  <si>
    <t>颜昌云</t>
  </si>
  <si>
    <t>胡坤</t>
  </si>
  <si>
    <t>黄X琼</t>
  </si>
  <si>
    <t>焊接</t>
  </si>
  <si>
    <t>李小祥</t>
  </si>
  <si>
    <t>黄天武</t>
  </si>
  <si>
    <t>李小军</t>
  </si>
  <si>
    <t>陈真</t>
  </si>
  <si>
    <t>代富现</t>
  </si>
  <si>
    <t>打磨抛光</t>
  </si>
  <si>
    <t>王强</t>
  </si>
  <si>
    <t>韦宝观</t>
  </si>
  <si>
    <t>蒋松山</t>
  </si>
  <si>
    <t>陈龙村</t>
  </si>
  <si>
    <t>刘朝乾</t>
  </si>
  <si>
    <t>谢民潮</t>
  </si>
  <si>
    <t>曾登伍</t>
  </si>
  <si>
    <t>发黑喷漆</t>
  </si>
  <si>
    <t>严家学</t>
  </si>
  <si>
    <t>唐旭初</t>
  </si>
  <si>
    <t>汤友春</t>
  </si>
  <si>
    <t>赵远纯</t>
  </si>
  <si>
    <t>潘秀胜</t>
  </si>
  <si>
    <t>邓秀勤</t>
  </si>
  <si>
    <t>吴杰成</t>
  </si>
  <si>
    <t>黎新平</t>
  </si>
  <si>
    <t>蒋华祥</t>
  </si>
  <si>
    <t>田全海</t>
  </si>
  <si>
    <t>丁俊霞</t>
  </si>
  <si>
    <t>三部</t>
  </si>
  <si>
    <t>汤良根</t>
  </si>
  <si>
    <t>钟茂葵</t>
  </si>
  <si>
    <t>售货机钣金组</t>
  </si>
  <si>
    <t>电子工程组</t>
  </si>
  <si>
    <t>制冷工程组</t>
  </si>
  <si>
    <t>市场运营组</t>
  </si>
  <si>
    <t>装配组</t>
  </si>
  <si>
    <t>魏志红</t>
  </si>
  <si>
    <t>陈有祥</t>
  </si>
  <si>
    <t>王建文</t>
  </si>
  <si>
    <t>陈永伦</t>
  </si>
  <si>
    <t>潘光布</t>
  </si>
  <si>
    <t>叶洪义</t>
  </si>
  <si>
    <t>颜忠灵</t>
  </si>
  <si>
    <t>潘永顺</t>
  </si>
  <si>
    <t>何学群</t>
  </si>
  <si>
    <t>后勤辅助岗</t>
  </si>
  <si>
    <t>林福朝</t>
  </si>
  <si>
    <t>黄景权</t>
  </si>
  <si>
    <t>罗宝容</t>
  </si>
  <si>
    <t>冯惠红</t>
  </si>
  <si>
    <t>黄水平</t>
  </si>
  <si>
    <t>电工</t>
  </si>
  <si>
    <t>宿舍管理员</t>
  </si>
  <si>
    <t>外聘外协</t>
  </si>
  <si>
    <t>文职类</t>
  </si>
  <si>
    <t>技术类</t>
  </si>
  <si>
    <t>特殊工种</t>
  </si>
  <si>
    <t>其他</t>
  </si>
  <si>
    <t>实习生</t>
  </si>
  <si>
    <t>临时工</t>
  </si>
  <si>
    <t>杂工</t>
  </si>
  <si>
    <t>邓关保</t>
  </si>
  <si>
    <t>颜昌阳</t>
  </si>
  <si>
    <t xml:space="preserve">合计 </t>
  </si>
  <si>
    <t>在岗人数总计</t>
  </si>
  <si>
    <t>统计日期：2016年3月8日</t>
  </si>
  <si>
    <t>薪酬结构一览表</t>
  </si>
  <si>
    <t>薪资结构</t>
  </si>
  <si>
    <t>奖金</t>
  </si>
  <si>
    <t>福利</t>
  </si>
  <si>
    <t>固定薪资</t>
  </si>
  <si>
    <t>变动薪资</t>
  </si>
  <si>
    <t>保险</t>
  </si>
  <si>
    <t>津贴</t>
  </si>
  <si>
    <t>月度</t>
  </si>
  <si>
    <t>年度</t>
  </si>
  <si>
    <t>提成点</t>
  </si>
  <si>
    <t>最低
岗位工资</t>
  </si>
  <si>
    <t>工龄工资
每年增长值</t>
  </si>
  <si>
    <t>技能工资</t>
  </si>
  <si>
    <t>职务津贴</t>
  </si>
  <si>
    <t>绩效工资
标准</t>
  </si>
  <si>
    <t>最低绩效分值
（60~120）%</t>
  </si>
  <si>
    <t>绩效工资</t>
  </si>
  <si>
    <t>加班基数
计时基数</t>
  </si>
  <si>
    <t>计件基数</t>
  </si>
  <si>
    <t>年终奖系数
（产值百分比）</t>
  </si>
  <si>
    <t>全勤奖</t>
  </si>
  <si>
    <t>其他奖</t>
  </si>
  <si>
    <t>社保基数</t>
  </si>
  <si>
    <t>其他险
基数</t>
  </si>
  <si>
    <t>话费</t>
  </si>
  <si>
    <t>燃油</t>
  </si>
  <si>
    <t>租房</t>
  </si>
  <si>
    <t>夜班
/每晚津贴</t>
  </si>
  <si>
    <t>高温补贴</t>
  </si>
  <si>
    <t>行政
人事部</t>
  </si>
  <si>
    <t>自动
售货机</t>
  </si>
  <si>
    <t>生产
企划部</t>
  </si>
  <si>
    <t>PC主管</t>
  </si>
  <si>
    <t>PC</t>
  </si>
  <si>
    <t>MC</t>
  </si>
  <si>
    <t>数控</t>
  </si>
  <si>
    <t>后勤
辅助岗</t>
  </si>
  <si>
    <t>外聘
外协</t>
  </si>
  <si>
    <t>制表日期：2016年3月8日</t>
  </si>
</sst>
</file>

<file path=xl/styles.xml><?xml version="1.0" encoding="utf-8"?>
<styleSheet xmlns="http://schemas.openxmlformats.org/spreadsheetml/2006/main">
  <numFmts count="8">
    <numFmt numFmtId="176" formatCode="#,##0_ "/>
    <numFmt numFmtId="43" formatCode="_ * #,##0.00_ ;_ * \-#,##0.00_ ;_ * &quot;-&quot;??_ ;_ @_ "/>
    <numFmt numFmtId="177" formatCode="#,##0_);[Red]\(#,##0\)"/>
    <numFmt numFmtId="41" formatCode="_ * #,##0_ ;_ * \-#,##0_ ;_ * &quot;-&quot;_ ;_ @_ "/>
    <numFmt numFmtId="178" formatCode="#,##0.0_ "/>
    <numFmt numFmtId="42" formatCode="_ &quot;￥&quot;* #,##0_ ;_ &quot;￥&quot;* \-#,##0_ ;_ &quot;￥&quot;* &quot;-&quot;_ ;_ @_ "/>
    <numFmt numFmtId="179" formatCode="#,##0.00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color indexed="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0" fontId="0" fillId="0" borderId="0">
      <alignment vertical="center"/>
    </xf>
    <xf numFmtId="0" fontId="13" fillId="3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24" fillId="34" borderId="22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3" fillId="21" borderId="22" applyNumberFormat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31" borderId="21" applyNumberFormat="0" applyAlignment="0" applyProtection="0">
      <alignment vertical="center"/>
    </xf>
    <xf numFmtId="0" fontId="17" fillId="21" borderId="19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3" borderId="18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1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5" fillId="0" borderId="23" applyNumberFormat="0" applyFill="0" applyAlignment="0" applyProtection="0">
      <alignment vertical="center"/>
    </xf>
  </cellStyleXfs>
  <cellXfs count="113">
    <xf numFmtId="0" fontId="0" fillId="0" borderId="0" xfId="0"/>
    <xf numFmtId="179" fontId="1" fillId="0" borderId="0" xfId="0" applyNumberFormat="1" applyFont="1" applyAlignment="1">
      <alignment horizontal="center" vertical="center"/>
    </xf>
    <xf numFmtId="179" fontId="2" fillId="2" borderId="0" xfId="0" applyNumberFormat="1" applyFont="1" applyFill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9" fontId="2" fillId="0" borderId="3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179" fontId="2" fillId="0" borderId="5" xfId="0" applyNumberFormat="1" applyFont="1" applyBorder="1" applyAlignment="1">
      <alignment horizontal="center" vertical="center"/>
    </xf>
    <xf numFmtId="17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/>
    </xf>
    <xf numFmtId="179" fontId="2" fillId="2" borderId="2" xfId="0" applyNumberFormat="1" applyFont="1" applyFill="1" applyBorder="1" applyAlignment="1">
      <alignment horizontal="center" vertical="center" wrapText="1"/>
    </xf>
    <xf numFmtId="179" fontId="2" fillId="0" borderId="3" xfId="0" applyNumberFormat="1" applyFont="1" applyBorder="1" applyAlignment="1">
      <alignment horizontal="center" vertical="center" wrapText="1"/>
    </xf>
    <xf numFmtId="179" fontId="2" fillId="0" borderId="6" xfId="0" applyNumberFormat="1" applyFont="1" applyBorder="1" applyAlignment="1">
      <alignment horizontal="center" vertical="center"/>
    </xf>
    <xf numFmtId="179" fontId="2" fillId="0" borderId="7" xfId="0" applyNumberFormat="1" applyFont="1" applyBorder="1" applyAlignment="1">
      <alignment horizontal="center" vertical="center"/>
    </xf>
    <xf numFmtId="179" fontId="0" fillId="0" borderId="4" xfId="0" applyNumberFormat="1" applyFont="1" applyBorder="1"/>
    <xf numFmtId="179" fontId="2" fillId="0" borderId="8" xfId="0" applyNumberFormat="1" applyFont="1" applyBorder="1" applyAlignment="1">
      <alignment horizontal="center" vertical="center"/>
    </xf>
    <xf numFmtId="179" fontId="2" fillId="0" borderId="9" xfId="0" applyNumberFormat="1" applyFont="1" applyBorder="1" applyAlignment="1">
      <alignment horizontal="center" vertical="center"/>
    </xf>
    <xf numFmtId="179" fontId="2" fillId="0" borderId="10" xfId="0" applyNumberFormat="1" applyFont="1" applyBorder="1" applyAlignment="1">
      <alignment horizontal="center" vertical="center"/>
    </xf>
    <xf numFmtId="179" fontId="0" fillId="0" borderId="5" xfId="0" applyNumberFormat="1" applyFont="1" applyBorder="1"/>
    <xf numFmtId="179" fontId="2" fillId="0" borderId="6" xfId="0" applyNumberFormat="1" applyFont="1" applyBorder="1" applyAlignment="1">
      <alignment horizontal="center" vertical="center" wrapText="1"/>
    </xf>
    <xf numFmtId="179" fontId="2" fillId="0" borderId="7" xfId="0" applyNumberFormat="1" applyFont="1" applyBorder="1" applyAlignment="1">
      <alignment horizontal="center" vertical="center" wrapText="1"/>
    </xf>
    <xf numFmtId="176" fontId="1" fillId="3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/>
    </xf>
    <xf numFmtId="179" fontId="1" fillId="3" borderId="6" xfId="0" applyNumberFormat="1" applyFont="1" applyFill="1" applyBorder="1" applyAlignment="1">
      <alignment horizontal="center" vertical="center"/>
    </xf>
    <xf numFmtId="0" fontId="0" fillId="3" borderId="11" xfId="0" applyFill="1" applyBorder="1"/>
    <xf numFmtId="179" fontId="1" fillId="3" borderId="11" xfId="0" applyNumberFormat="1" applyFont="1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/>
    </xf>
    <xf numFmtId="179" fontId="1" fillId="3" borderId="8" xfId="0" applyNumberFormat="1" applyFont="1" applyFill="1" applyBorder="1" applyAlignment="1">
      <alignment horizontal="center" vertical="center"/>
    </xf>
    <xf numFmtId="179" fontId="1" fillId="3" borderId="9" xfId="0" applyNumberFormat="1" applyFont="1" applyFill="1" applyBorder="1" applyAlignment="1">
      <alignment horizontal="center" vertical="center"/>
    </xf>
    <xf numFmtId="179" fontId="1" fillId="3" borderId="7" xfId="0" applyNumberFormat="1" applyFont="1" applyFill="1" applyBorder="1" applyAlignment="1">
      <alignment horizontal="center" vertical="center"/>
    </xf>
    <xf numFmtId="179" fontId="1" fillId="3" borderId="10" xfId="0" applyNumberFormat="1" applyFont="1" applyFill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9" fontId="1" fillId="3" borderId="12" xfId="0" applyNumberFormat="1" applyFont="1" applyFill="1" applyBorder="1" applyAlignment="1">
      <alignment horizontal="center" vertical="center"/>
    </xf>
    <xf numFmtId="179" fontId="1" fillId="3" borderId="13" xfId="0" applyNumberFormat="1" applyFont="1" applyFill="1" applyBorder="1" applyAlignment="1">
      <alignment horizontal="center" vertical="center"/>
    </xf>
    <xf numFmtId="179" fontId="1" fillId="3" borderId="14" xfId="0" applyNumberFormat="1" applyFont="1" applyFill="1" applyBorder="1" applyAlignment="1">
      <alignment horizontal="center" vertical="center"/>
    </xf>
    <xf numFmtId="179" fontId="1" fillId="3" borderId="15" xfId="0" applyNumberFormat="1" applyFont="1" applyFill="1" applyBorder="1" applyAlignment="1">
      <alignment horizontal="center" vertical="center"/>
    </xf>
    <xf numFmtId="179" fontId="1" fillId="3" borderId="2" xfId="0" applyNumberFormat="1" applyFont="1" applyFill="1" applyBorder="1" applyAlignment="1">
      <alignment vertical="center"/>
    </xf>
    <xf numFmtId="176" fontId="2" fillId="0" borderId="5" xfId="0" applyNumberFormat="1" applyFont="1" applyBorder="1" applyAlignment="1">
      <alignment horizontal="center" vertical="center"/>
    </xf>
    <xf numFmtId="179" fontId="2" fillId="0" borderId="13" xfId="0" applyNumberFormat="1" applyFont="1" applyBorder="1" applyAlignment="1">
      <alignment horizontal="right" vertical="center" wrapText="1"/>
    </xf>
    <xf numFmtId="179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4" xfId="0" applyBorder="1"/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9" fontId="4" fillId="4" borderId="2" xfId="0" applyNumberFormat="1" applyFont="1" applyFill="1" applyBorder="1" applyAlignment="1">
      <alignment horizontal="left" wrapText="1"/>
    </xf>
    <xf numFmtId="49" fontId="2" fillId="4" borderId="2" xfId="0" applyNumberFormat="1" applyFont="1" applyFill="1" applyBorder="1" applyAlignment="1">
      <alignment horizontal="left" wrapText="1"/>
    </xf>
    <xf numFmtId="0" fontId="4" fillId="4" borderId="2" xfId="1" applyFont="1" applyFill="1" applyBorder="1" applyAlignment="1">
      <alignment horizontal="left" wrapText="1"/>
    </xf>
    <xf numFmtId="0" fontId="2" fillId="4" borderId="2" xfId="0" applyFont="1" applyFill="1" applyBorder="1" applyAlignment="1">
      <alignment horizontal="left" wrapText="1"/>
    </xf>
    <xf numFmtId="49" fontId="2" fillId="4" borderId="3" xfId="0" applyNumberFormat="1" applyFont="1" applyFill="1" applyBorder="1" applyAlignment="1">
      <alignment horizontal="left" wrapText="1"/>
    </xf>
    <xf numFmtId="0" fontId="2" fillId="5" borderId="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0" borderId="2" xfId="0" applyFont="1" applyFill="1" applyBorder="1"/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4" borderId="2" xfId="0" applyFont="1" applyFill="1" applyBorder="1"/>
    <xf numFmtId="0" fontId="2" fillId="0" borderId="13" xfId="0" applyFont="1" applyBorder="1" applyAlignment="1">
      <alignment horizontal="right" vertical="center" wrapText="1"/>
    </xf>
    <xf numFmtId="0" fontId="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40% - 强调文字颜色 5" xfId="45" builtinId="47"/>
    <cellStyle name="标题 3" xfId="46" builtinId="18"/>
    <cellStyle name="强调文字颜色 6" xfId="47" builtinId="49"/>
    <cellStyle name="40% - 强调文字颜色 1" xfId="48" builtinId="31"/>
    <cellStyle name="链接单元格" xfId="49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1"/>
  <sheetViews>
    <sheetView tabSelected="1" workbookViewId="0">
      <selection activeCell="I33" sqref="I33"/>
    </sheetView>
  </sheetViews>
  <sheetFormatPr defaultColWidth="9" defaultRowHeight="20.1" customHeight="1"/>
  <cols>
    <col min="1" max="3" width="8.5" style="100" customWidth="1"/>
    <col min="4" max="4" width="7.75" style="100" customWidth="1"/>
    <col min="5" max="5" width="7.25" style="100" customWidth="1"/>
    <col min="6" max="6" width="4.125" style="100" customWidth="1"/>
    <col min="7" max="7" width="8.5" style="100" customWidth="1"/>
    <col min="8" max="8" width="8.25" style="100" customWidth="1"/>
    <col min="9" max="9" width="5.375" style="100" customWidth="1"/>
    <col min="10" max="10" width="7.75" style="100" customWidth="1"/>
    <col min="11" max="11" width="7.125" style="100" customWidth="1"/>
    <col min="12" max="12" width="4.5" style="100" customWidth="1"/>
    <col min="13" max="13" width="8" style="100" customWidth="1"/>
    <col min="14" max="14" width="8.375" style="100" customWidth="1"/>
    <col min="15" max="15" width="5.75" style="100" customWidth="1"/>
    <col min="16" max="16" width="9.5" style="100" customWidth="1"/>
    <col min="17" max="17" width="9.125" style="100" customWidth="1"/>
    <col min="18" max="18" width="4.625" style="100" customWidth="1"/>
    <col min="19" max="19" width="9.5" style="100" customWidth="1"/>
    <col min="20" max="20" width="10.375" style="100" customWidth="1"/>
    <col min="21" max="21" width="6.25" style="100" customWidth="1"/>
    <col min="22" max="22" width="10.125" style="100" customWidth="1"/>
    <col min="23" max="16384" width="9" style="100"/>
  </cols>
  <sheetData>
    <row r="1" ht="13.5" customHeight="1" spans="1:2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</row>
    <row r="2" ht="13.5" customHeight="1" spans="1:22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</row>
    <row r="3" s="99" customFormat="1" ht="14.25" customHeight="1" spans="1:22">
      <c r="A3" s="102" t="s">
        <v>1</v>
      </c>
      <c r="B3" s="102"/>
      <c r="C3" s="102"/>
      <c r="D3" s="103" t="s">
        <v>2</v>
      </c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11"/>
      <c r="V3" s="106">
        <v>1</v>
      </c>
    </row>
    <row r="4" s="99" customFormat="1" ht="14.25" customHeight="1" spans="1:22">
      <c r="A4" s="102"/>
      <c r="B4" s="102"/>
      <c r="C4" s="102"/>
      <c r="D4" s="103" t="s">
        <v>3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11"/>
      <c r="V4" s="106">
        <v>1</v>
      </c>
    </row>
    <row r="5" s="99" customFormat="1" ht="14.25" customHeight="1" spans="1:22">
      <c r="A5" s="102"/>
      <c r="B5" s="102"/>
      <c r="C5" s="102"/>
      <c r="D5" s="103" t="s">
        <v>4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11"/>
      <c r="V5" s="106">
        <f>SUM(V3:V4)</f>
        <v>2</v>
      </c>
    </row>
    <row r="6" s="99" customFormat="1" ht="14.25" customHeight="1" spans="1:22">
      <c r="A6" s="102" t="s">
        <v>5</v>
      </c>
      <c r="B6" s="102"/>
      <c r="C6" s="102"/>
      <c r="D6" s="102" t="s">
        <v>6</v>
      </c>
      <c r="E6" s="102"/>
      <c r="F6" s="102"/>
      <c r="G6" s="102" t="s">
        <v>7</v>
      </c>
      <c r="H6" s="102"/>
      <c r="I6" s="102"/>
      <c r="J6" s="102" t="s">
        <v>8</v>
      </c>
      <c r="K6" s="102"/>
      <c r="L6" s="102"/>
      <c r="M6" s="102" t="s">
        <v>9</v>
      </c>
      <c r="N6" s="102"/>
      <c r="O6" s="102"/>
      <c r="P6" s="102" t="s">
        <v>10</v>
      </c>
      <c r="Q6" s="94"/>
      <c r="R6" s="94"/>
      <c r="S6" s="103" t="s">
        <v>11</v>
      </c>
      <c r="T6" s="105"/>
      <c r="U6" s="111"/>
      <c r="V6" s="106" t="s">
        <v>4</v>
      </c>
    </row>
    <row r="7" s="99" customFormat="1" ht="14.25" customHeight="1" spans="1:22">
      <c r="A7" s="102" t="s">
        <v>12</v>
      </c>
      <c r="B7" s="102"/>
      <c r="C7" s="102"/>
      <c r="D7" s="102">
        <v>3</v>
      </c>
      <c r="E7" s="102"/>
      <c r="F7" s="102"/>
      <c r="G7" s="102">
        <v>9</v>
      </c>
      <c r="H7" s="102"/>
      <c r="I7" s="102"/>
      <c r="J7" s="102">
        <v>10</v>
      </c>
      <c r="K7" s="102"/>
      <c r="L7" s="102"/>
      <c r="M7" s="102">
        <v>8</v>
      </c>
      <c r="N7" s="102"/>
      <c r="O7" s="102"/>
      <c r="P7" s="102">
        <v>10</v>
      </c>
      <c r="Q7" s="102"/>
      <c r="R7" s="102"/>
      <c r="S7" s="103">
        <v>15</v>
      </c>
      <c r="T7" s="105"/>
      <c r="U7" s="111"/>
      <c r="V7" s="106">
        <f>SUM(D7:U7)</f>
        <v>55</v>
      </c>
    </row>
    <row r="8" s="99" customFormat="1" ht="14.25" customHeight="1" spans="1:22">
      <c r="A8" s="102" t="s">
        <v>13</v>
      </c>
      <c r="B8" s="102"/>
      <c r="C8" s="102"/>
      <c r="D8" s="102">
        <v>2</v>
      </c>
      <c r="E8" s="102"/>
      <c r="F8" s="102"/>
      <c r="G8" s="102">
        <v>9</v>
      </c>
      <c r="H8" s="102"/>
      <c r="I8" s="102"/>
      <c r="J8" s="102">
        <v>6</v>
      </c>
      <c r="K8" s="102"/>
      <c r="L8" s="102"/>
      <c r="M8" s="102">
        <v>6</v>
      </c>
      <c r="N8" s="102"/>
      <c r="O8" s="102"/>
      <c r="P8" s="102">
        <v>5</v>
      </c>
      <c r="Q8" s="102"/>
      <c r="R8" s="102"/>
      <c r="S8" s="103">
        <v>12</v>
      </c>
      <c r="T8" s="105"/>
      <c r="U8" s="111"/>
      <c r="V8" s="106">
        <f>SUM(D8:U8)</f>
        <v>40</v>
      </c>
    </row>
    <row r="9" s="99" customFormat="1" ht="14.25" customHeight="1" spans="1:22">
      <c r="A9" s="102" t="s">
        <v>14</v>
      </c>
      <c r="B9" s="102"/>
      <c r="C9" s="102"/>
      <c r="D9" s="102">
        <f>D7-D8</f>
        <v>1</v>
      </c>
      <c r="E9" s="102"/>
      <c r="F9" s="102"/>
      <c r="G9" s="102">
        <f>G7-G8</f>
        <v>0</v>
      </c>
      <c r="H9" s="102"/>
      <c r="I9" s="102"/>
      <c r="J9" s="102">
        <f>J7-J8</f>
        <v>4</v>
      </c>
      <c r="K9" s="102"/>
      <c r="L9" s="102"/>
      <c r="M9" s="102">
        <f>M7-M8</f>
        <v>2</v>
      </c>
      <c r="N9" s="102"/>
      <c r="O9" s="102"/>
      <c r="P9" s="102">
        <f>P7-P8</f>
        <v>5</v>
      </c>
      <c r="Q9" s="102"/>
      <c r="R9" s="102"/>
      <c r="S9" s="103">
        <f>S7-S8</f>
        <v>3</v>
      </c>
      <c r="T9" s="105"/>
      <c r="U9" s="111"/>
      <c r="V9" s="106">
        <f>SUM(D9:U9)</f>
        <v>15</v>
      </c>
    </row>
    <row r="10" s="99" customFormat="1" ht="14.25" customHeight="1" spans="1:22">
      <c r="A10" s="102" t="s">
        <v>15</v>
      </c>
      <c r="B10" s="102"/>
      <c r="C10" s="102"/>
      <c r="D10" s="102" t="s">
        <v>16</v>
      </c>
      <c r="E10" s="102"/>
      <c r="F10" s="102"/>
      <c r="G10" s="102" t="s">
        <v>17</v>
      </c>
      <c r="H10" s="102"/>
      <c r="I10" s="102"/>
      <c r="J10" s="102" t="s">
        <v>18</v>
      </c>
      <c r="K10" s="102"/>
      <c r="L10" s="102"/>
      <c r="M10" s="102" t="s">
        <v>19</v>
      </c>
      <c r="N10" s="102"/>
      <c r="O10" s="102"/>
      <c r="P10" s="102" t="s">
        <v>20</v>
      </c>
      <c r="Q10" s="102"/>
      <c r="R10" s="102"/>
      <c r="S10" s="102" t="s">
        <v>21</v>
      </c>
      <c r="T10" s="102"/>
      <c r="U10" s="102"/>
      <c r="V10" s="106"/>
    </row>
    <row r="11" s="99" customFormat="1" ht="16.5" customHeight="1" spans="1:22">
      <c r="A11" s="86" t="s">
        <v>22</v>
      </c>
      <c r="B11" s="86" t="s">
        <v>23</v>
      </c>
      <c r="C11" s="86" t="s">
        <v>24</v>
      </c>
      <c r="D11" s="86" t="s">
        <v>25</v>
      </c>
      <c r="E11" s="86" t="s">
        <v>26</v>
      </c>
      <c r="F11" s="86" t="s">
        <v>27</v>
      </c>
      <c r="G11" s="86" t="s">
        <v>25</v>
      </c>
      <c r="H11" s="86" t="s">
        <v>26</v>
      </c>
      <c r="I11" s="86" t="s">
        <v>27</v>
      </c>
      <c r="J11" s="86" t="s">
        <v>25</v>
      </c>
      <c r="K11" s="86" t="s">
        <v>26</v>
      </c>
      <c r="L11" s="86" t="s">
        <v>27</v>
      </c>
      <c r="M11" s="86" t="s">
        <v>25</v>
      </c>
      <c r="N11" s="86" t="s">
        <v>26</v>
      </c>
      <c r="O11" s="86" t="s">
        <v>27</v>
      </c>
      <c r="P11" s="86" t="s">
        <v>25</v>
      </c>
      <c r="Q11" s="86" t="s">
        <v>26</v>
      </c>
      <c r="R11" s="86" t="s">
        <v>27</v>
      </c>
      <c r="S11" s="86" t="s">
        <v>25</v>
      </c>
      <c r="T11" s="86" t="s">
        <v>26</v>
      </c>
      <c r="U11" s="86" t="s">
        <v>27</v>
      </c>
      <c r="V11" s="106" t="s">
        <v>4</v>
      </c>
    </row>
    <row r="12" s="99" customFormat="1" ht="15" customHeight="1" spans="1:22">
      <c r="A12" s="86" t="s">
        <v>28</v>
      </c>
      <c r="B12" s="86" t="s">
        <v>29</v>
      </c>
      <c r="C12" s="86" t="s">
        <v>30</v>
      </c>
      <c r="D12" s="86" t="s">
        <v>31</v>
      </c>
      <c r="E12" s="86" t="s">
        <v>16</v>
      </c>
      <c r="F12" s="86">
        <v>1</v>
      </c>
      <c r="G12" s="86" t="s">
        <v>32</v>
      </c>
      <c r="H12" s="86" t="s">
        <v>33</v>
      </c>
      <c r="I12" s="86">
        <v>1</v>
      </c>
      <c r="J12" s="86" t="s">
        <v>34</v>
      </c>
      <c r="K12" s="86" t="s">
        <v>18</v>
      </c>
      <c r="L12" s="86">
        <v>1</v>
      </c>
      <c r="M12" s="86" t="s">
        <v>35</v>
      </c>
      <c r="N12" s="86" t="s">
        <v>19</v>
      </c>
      <c r="O12" s="86">
        <v>1</v>
      </c>
      <c r="P12" s="86" t="s">
        <v>36</v>
      </c>
      <c r="Q12" s="86" t="s">
        <v>20</v>
      </c>
      <c r="R12" s="86">
        <v>1</v>
      </c>
      <c r="S12" s="86" t="s">
        <v>37</v>
      </c>
      <c r="T12" s="86" t="s">
        <v>21</v>
      </c>
      <c r="U12" s="86">
        <v>1</v>
      </c>
      <c r="V12" s="106"/>
    </row>
    <row r="13" s="99" customFormat="1" ht="15" customHeight="1" spans="1:22">
      <c r="A13" s="86"/>
      <c r="B13" s="86"/>
      <c r="C13" s="86" t="s">
        <v>38</v>
      </c>
      <c r="D13" s="86"/>
      <c r="E13" s="86"/>
      <c r="F13" s="86"/>
      <c r="G13" s="86" t="s">
        <v>39</v>
      </c>
      <c r="H13" s="86" t="s">
        <v>40</v>
      </c>
      <c r="I13" s="86">
        <v>1</v>
      </c>
      <c r="J13" s="86" t="s">
        <v>41</v>
      </c>
      <c r="K13" s="86" t="s">
        <v>42</v>
      </c>
      <c r="L13" s="86">
        <v>1</v>
      </c>
      <c r="M13" s="86"/>
      <c r="N13" s="86" t="s">
        <v>43</v>
      </c>
      <c r="O13" s="86">
        <v>1</v>
      </c>
      <c r="P13" s="86"/>
      <c r="Q13" s="86"/>
      <c r="R13" s="86"/>
      <c r="S13" s="86" t="s">
        <v>44</v>
      </c>
      <c r="T13" s="86" t="s">
        <v>45</v>
      </c>
      <c r="U13" s="86">
        <v>1</v>
      </c>
      <c r="V13" s="106"/>
    </row>
    <row r="14" s="99" customFormat="1" ht="15" customHeight="1" spans="1:22">
      <c r="A14" s="86"/>
      <c r="B14" s="86"/>
      <c r="C14" s="86" t="s">
        <v>38</v>
      </c>
      <c r="D14" s="104"/>
      <c r="E14" s="104"/>
      <c r="F14" s="104"/>
      <c r="G14" s="104"/>
      <c r="H14" s="106"/>
      <c r="I14" s="104"/>
      <c r="J14" s="86" t="s">
        <v>34</v>
      </c>
      <c r="K14" s="86" t="s">
        <v>46</v>
      </c>
      <c r="L14" s="86">
        <v>1</v>
      </c>
      <c r="M14" s="86"/>
      <c r="N14" s="86"/>
      <c r="O14" s="86"/>
      <c r="P14" s="86"/>
      <c r="Q14" s="86"/>
      <c r="R14" s="86"/>
      <c r="S14" s="86"/>
      <c r="T14" s="86"/>
      <c r="U14" s="86"/>
      <c r="V14" s="106"/>
    </row>
    <row r="15" s="99" customFormat="1" ht="15" customHeight="1" spans="1:22">
      <c r="A15" s="86"/>
      <c r="B15" s="86"/>
      <c r="C15" s="86" t="s">
        <v>38</v>
      </c>
      <c r="D15" s="86"/>
      <c r="E15" s="86"/>
      <c r="F15" s="86"/>
      <c r="G15" s="104"/>
      <c r="H15" s="106"/>
      <c r="I15" s="104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106"/>
    </row>
    <row r="16" ht="15" customHeight="1" spans="1:22">
      <c r="A16" s="86"/>
      <c r="B16" s="86"/>
      <c r="C16" s="59" t="s">
        <v>4</v>
      </c>
      <c r="D16" s="59"/>
      <c r="E16" s="59"/>
      <c r="F16" s="107">
        <v>1</v>
      </c>
      <c r="G16" s="59" t="s">
        <v>4</v>
      </c>
      <c r="H16" s="59"/>
      <c r="I16" s="107">
        <v>2</v>
      </c>
      <c r="J16" s="59" t="s">
        <v>4</v>
      </c>
      <c r="K16" s="59"/>
      <c r="L16" s="107">
        <v>3</v>
      </c>
      <c r="M16" s="59" t="s">
        <v>4</v>
      </c>
      <c r="N16" s="59"/>
      <c r="O16" s="107">
        <v>2</v>
      </c>
      <c r="P16" s="59" t="s">
        <v>4</v>
      </c>
      <c r="Q16" s="59"/>
      <c r="R16" s="107">
        <v>1</v>
      </c>
      <c r="S16" s="109" t="s">
        <v>4</v>
      </c>
      <c r="T16" s="110"/>
      <c r="U16" s="107">
        <v>2</v>
      </c>
      <c r="V16" s="112">
        <f>U16+R16+O16+L16+I16+F16</f>
        <v>11</v>
      </c>
    </row>
    <row r="17" ht="15" customHeight="1" spans="1:22">
      <c r="A17" s="86"/>
      <c r="B17" s="86" t="s">
        <v>47</v>
      </c>
      <c r="C17" s="86" t="s">
        <v>48</v>
      </c>
      <c r="D17" s="86" t="s">
        <v>49</v>
      </c>
      <c r="E17" s="86" t="s">
        <v>50</v>
      </c>
      <c r="F17" s="86">
        <v>1</v>
      </c>
      <c r="G17" s="86" t="s">
        <v>51</v>
      </c>
      <c r="H17" s="86" t="s">
        <v>52</v>
      </c>
      <c r="I17" s="86">
        <v>1</v>
      </c>
      <c r="J17" s="86" t="s">
        <v>53</v>
      </c>
      <c r="K17" s="86" t="s">
        <v>54</v>
      </c>
      <c r="L17" s="86">
        <v>1</v>
      </c>
      <c r="M17" s="86" t="s">
        <v>55</v>
      </c>
      <c r="N17" s="86" t="s">
        <v>56</v>
      </c>
      <c r="O17" s="86">
        <v>1</v>
      </c>
      <c r="P17" s="86" t="s">
        <v>57</v>
      </c>
      <c r="Q17" s="86" t="s">
        <v>58</v>
      </c>
      <c r="R17" s="86">
        <v>1</v>
      </c>
      <c r="S17" s="86" t="s">
        <v>48</v>
      </c>
      <c r="T17" s="86" t="s">
        <v>59</v>
      </c>
      <c r="U17" s="86">
        <v>1</v>
      </c>
      <c r="V17" s="106"/>
    </row>
    <row r="18" ht="15" customHeight="1" spans="1:22">
      <c r="A18" s="86"/>
      <c r="B18" s="86"/>
      <c r="C18" s="86" t="s">
        <v>48</v>
      </c>
      <c r="D18" s="86"/>
      <c r="E18" s="86"/>
      <c r="F18" s="86"/>
      <c r="G18" s="86" t="s">
        <v>60</v>
      </c>
      <c r="H18" s="86" t="s">
        <v>61</v>
      </c>
      <c r="I18" s="86">
        <v>1</v>
      </c>
      <c r="J18" s="86" t="s">
        <v>62</v>
      </c>
      <c r="K18" s="86" t="s">
        <v>63</v>
      </c>
      <c r="L18" s="86">
        <v>1</v>
      </c>
      <c r="M18" s="86"/>
      <c r="N18" s="86"/>
      <c r="O18" s="86"/>
      <c r="P18" s="86" t="s">
        <v>57</v>
      </c>
      <c r="Q18" s="86" t="s">
        <v>64</v>
      </c>
      <c r="R18" s="86">
        <v>1</v>
      </c>
      <c r="S18" s="86" t="s">
        <v>48</v>
      </c>
      <c r="T18" s="86" t="s">
        <v>65</v>
      </c>
      <c r="U18" s="86">
        <v>1</v>
      </c>
      <c r="V18" s="106"/>
    </row>
    <row r="19" ht="15" customHeight="1" spans="1:22">
      <c r="A19" s="86"/>
      <c r="B19" s="86"/>
      <c r="C19" s="86" t="s">
        <v>48</v>
      </c>
      <c r="D19" s="86"/>
      <c r="E19" s="86"/>
      <c r="F19" s="86"/>
      <c r="G19" s="86" t="s">
        <v>66</v>
      </c>
      <c r="H19" s="86" t="s">
        <v>67</v>
      </c>
      <c r="I19" s="86">
        <v>1</v>
      </c>
      <c r="J19" s="86"/>
      <c r="K19" s="86"/>
      <c r="L19" s="86"/>
      <c r="M19" s="86"/>
      <c r="N19" s="86"/>
      <c r="O19" s="86"/>
      <c r="P19" s="86" t="s">
        <v>57</v>
      </c>
      <c r="Q19" s="86" t="s">
        <v>68</v>
      </c>
      <c r="R19" s="86">
        <v>1</v>
      </c>
      <c r="S19" s="86" t="s">
        <v>48</v>
      </c>
      <c r="T19" s="86" t="s">
        <v>69</v>
      </c>
      <c r="U19" s="86">
        <v>1</v>
      </c>
      <c r="V19" s="106"/>
    </row>
    <row r="20" ht="15" customHeight="1" spans="1:22">
      <c r="A20" s="86"/>
      <c r="B20" s="86"/>
      <c r="C20" s="86" t="s">
        <v>48</v>
      </c>
      <c r="D20" s="86"/>
      <c r="E20" s="86"/>
      <c r="F20" s="86"/>
      <c r="G20" s="86" t="s">
        <v>70</v>
      </c>
      <c r="H20" s="86" t="s">
        <v>71</v>
      </c>
      <c r="I20" s="86">
        <v>1</v>
      </c>
      <c r="J20" s="86"/>
      <c r="K20" s="86"/>
      <c r="L20" s="86"/>
      <c r="M20" s="86"/>
      <c r="N20" s="86"/>
      <c r="O20" s="86"/>
      <c r="P20" s="86" t="s">
        <v>57</v>
      </c>
      <c r="Q20" s="86" t="s">
        <v>72</v>
      </c>
      <c r="R20" s="86">
        <v>1</v>
      </c>
      <c r="S20" s="86"/>
      <c r="T20" s="86"/>
      <c r="U20" s="86"/>
      <c r="V20" s="106"/>
    </row>
    <row r="21" ht="15" customHeight="1" spans="1:22">
      <c r="A21" s="86"/>
      <c r="B21" s="86"/>
      <c r="C21" s="59" t="s">
        <v>4</v>
      </c>
      <c r="D21" s="59"/>
      <c r="E21" s="59"/>
      <c r="F21" s="107">
        <v>1</v>
      </c>
      <c r="G21" s="59" t="s">
        <v>4</v>
      </c>
      <c r="H21" s="59"/>
      <c r="I21" s="107">
        <v>4</v>
      </c>
      <c r="J21" s="59" t="s">
        <v>4</v>
      </c>
      <c r="K21" s="59"/>
      <c r="L21" s="107">
        <v>2</v>
      </c>
      <c r="M21" s="59" t="s">
        <v>4</v>
      </c>
      <c r="N21" s="59"/>
      <c r="O21" s="107">
        <v>1</v>
      </c>
      <c r="P21" s="59" t="s">
        <v>4</v>
      </c>
      <c r="Q21" s="59"/>
      <c r="R21" s="107">
        <v>4</v>
      </c>
      <c r="S21" s="109" t="s">
        <v>4</v>
      </c>
      <c r="T21" s="110"/>
      <c r="U21" s="107">
        <v>3</v>
      </c>
      <c r="V21" s="112">
        <f>F21+I21+L21+R21+U21</f>
        <v>14</v>
      </c>
    </row>
    <row r="22" ht="15" customHeight="1" spans="1:22">
      <c r="A22" s="86"/>
      <c r="B22" s="86" t="s">
        <v>73</v>
      </c>
      <c r="C22" s="86"/>
      <c r="D22" s="86"/>
      <c r="E22" s="86"/>
      <c r="F22" s="86"/>
      <c r="G22" s="86" t="s">
        <v>74</v>
      </c>
      <c r="H22" s="108" t="s">
        <v>75</v>
      </c>
      <c r="I22" s="86">
        <v>1</v>
      </c>
      <c r="J22" s="86"/>
      <c r="K22" s="86"/>
      <c r="L22" s="86"/>
      <c r="M22" s="86" t="s">
        <v>76</v>
      </c>
      <c r="N22" s="86" t="s">
        <v>77</v>
      </c>
      <c r="O22" s="86">
        <v>1</v>
      </c>
      <c r="P22" s="86"/>
      <c r="Q22" s="86"/>
      <c r="R22" s="86"/>
      <c r="S22" s="86"/>
      <c r="T22" s="86"/>
      <c r="U22" s="86"/>
      <c r="V22" s="86"/>
    </row>
    <row r="23" ht="15" customHeight="1" spans="1:22">
      <c r="A23" s="86"/>
      <c r="B23" s="86"/>
      <c r="C23" s="86"/>
      <c r="D23" s="86"/>
      <c r="E23" s="86"/>
      <c r="F23" s="86"/>
      <c r="G23" s="86" t="s">
        <v>74</v>
      </c>
      <c r="H23" s="108" t="s">
        <v>78</v>
      </c>
      <c r="I23" s="86">
        <v>1</v>
      </c>
      <c r="J23" s="86"/>
      <c r="K23" s="86"/>
      <c r="L23" s="86"/>
      <c r="M23" s="86"/>
      <c r="N23" s="86" t="s">
        <v>79</v>
      </c>
      <c r="O23" s="86">
        <v>1</v>
      </c>
      <c r="P23" s="86"/>
      <c r="Q23" s="86"/>
      <c r="R23" s="86"/>
      <c r="S23" s="86"/>
      <c r="T23" s="86"/>
      <c r="U23" s="86"/>
      <c r="V23" s="86"/>
    </row>
    <row r="24" ht="15" customHeight="1" spans="1:22">
      <c r="A24" s="86"/>
      <c r="B24" s="86"/>
      <c r="C24" s="86"/>
      <c r="D24" s="86"/>
      <c r="E24" s="86"/>
      <c r="F24" s="86"/>
      <c r="G24" s="86" t="s">
        <v>80</v>
      </c>
      <c r="H24" s="108" t="s">
        <v>81</v>
      </c>
      <c r="I24" s="86">
        <v>1</v>
      </c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ht="15" customHeight="1" spans="1:22">
      <c r="A25" s="86"/>
      <c r="B25" s="86"/>
      <c r="C25" s="86"/>
      <c r="D25" s="86"/>
      <c r="E25" s="86"/>
      <c r="F25" s="86"/>
      <c r="G25" s="86" t="s">
        <v>82</v>
      </c>
      <c r="H25" s="108" t="s">
        <v>83</v>
      </c>
      <c r="I25" s="86">
        <v>1</v>
      </c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</row>
    <row r="26" ht="15" customHeight="1" spans="1:22">
      <c r="A26" s="86"/>
      <c r="B26" s="86"/>
      <c r="C26" s="86"/>
      <c r="D26" s="86"/>
      <c r="E26" s="86"/>
      <c r="F26" s="86"/>
      <c r="G26" s="86" t="s">
        <v>84</v>
      </c>
      <c r="H26" s="86" t="s">
        <v>85</v>
      </c>
      <c r="I26" s="86">
        <v>1</v>
      </c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</row>
    <row r="27" ht="15" customHeight="1" spans="1:22">
      <c r="A27" s="86"/>
      <c r="B27" s="86"/>
      <c r="C27" s="59" t="s">
        <v>4</v>
      </c>
      <c r="D27" s="59"/>
      <c r="E27" s="59"/>
      <c r="F27" s="107">
        <v>0</v>
      </c>
      <c r="G27" s="59" t="s">
        <v>4</v>
      </c>
      <c r="H27" s="59"/>
      <c r="I27" s="107">
        <f>SUM(I22:I26)</f>
        <v>5</v>
      </c>
      <c r="J27" s="59" t="s">
        <v>4</v>
      </c>
      <c r="K27" s="59"/>
      <c r="L27" s="107">
        <v>0</v>
      </c>
      <c r="M27" s="59" t="s">
        <v>4</v>
      </c>
      <c r="N27" s="59"/>
      <c r="O27" s="107">
        <v>2</v>
      </c>
      <c r="P27" s="59" t="s">
        <v>4</v>
      </c>
      <c r="Q27" s="59"/>
      <c r="R27" s="107">
        <v>0</v>
      </c>
      <c r="S27" s="109" t="s">
        <v>4</v>
      </c>
      <c r="T27" s="110"/>
      <c r="U27" s="107"/>
      <c r="V27" s="112"/>
    </row>
    <row r="28" ht="15" customHeight="1" spans="1:22">
      <c r="A28" s="86" t="s">
        <v>86</v>
      </c>
      <c r="B28" s="86"/>
      <c r="C28" s="86"/>
      <c r="D28" s="86" t="s">
        <v>87</v>
      </c>
      <c r="E28" s="86"/>
      <c r="F28" s="86">
        <v>1</v>
      </c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</row>
    <row r="29" ht="15" customHeight="1" spans="1:22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</row>
    <row r="30" ht="15" customHeight="1" spans="1:22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</row>
    <row r="31" ht="15" customHeight="1" spans="1:22">
      <c r="A31" s="86"/>
      <c r="B31" s="86"/>
      <c r="C31" s="86"/>
      <c r="D31" s="86"/>
      <c r="E31" s="86"/>
      <c r="F31" s="107">
        <v>1</v>
      </c>
      <c r="G31" s="59" t="s">
        <v>4</v>
      </c>
      <c r="H31" s="59"/>
      <c r="I31" s="107">
        <v>0</v>
      </c>
      <c r="J31" s="59" t="s">
        <v>4</v>
      </c>
      <c r="K31" s="59"/>
      <c r="L31" s="107">
        <v>0</v>
      </c>
      <c r="M31" s="59" t="s">
        <v>4</v>
      </c>
      <c r="N31" s="59"/>
      <c r="O31" s="107">
        <v>0</v>
      </c>
      <c r="P31" s="59" t="s">
        <v>4</v>
      </c>
      <c r="Q31" s="59"/>
      <c r="R31" s="107">
        <v>0</v>
      </c>
      <c r="S31" s="109" t="s">
        <v>4</v>
      </c>
      <c r="T31" s="110"/>
      <c r="U31" s="107">
        <f>U30+U24</f>
        <v>0</v>
      </c>
      <c r="V31" s="86"/>
    </row>
  </sheetData>
  <mergeCells count="69">
    <mergeCell ref="D3:U3"/>
    <mergeCell ref="D4:U4"/>
    <mergeCell ref="D5:U5"/>
    <mergeCell ref="A6:C6"/>
    <mergeCell ref="D6:F6"/>
    <mergeCell ref="G6:I6"/>
    <mergeCell ref="J6:L6"/>
    <mergeCell ref="M6:O6"/>
    <mergeCell ref="P6:R6"/>
    <mergeCell ref="S6:U6"/>
    <mergeCell ref="A7:C7"/>
    <mergeCell ref="D7:F7"/>
    <mergeCell ref="G7:I7"/>
    <mergeCell ref="J7:L7"/>
    <mergeCell ref="M7:O7"/>
    <mergeCell ref="P7:R7"/>
    <mergeCell ref="S7:U7"/>
    <mergeCell ref="A8:C8"/>
    <mergeCell ref="D8:F8"/>
    <mergeCell ref="G8:I8"/>
    <mergeCell ref="J8:L8"/>
    <mergeCell ref="M8:O8"/>
    <mergeCell ref="P8:R8"/>
    <mergeCell ref="S8:U8"/>
    <mergeCell ref="A9:C9"/>
    <mergeCell ref="D9:F9"/>
    <mergeCell ref="G9:I9"/>
    <mergeCell ref="J9:L9"/>
    <mergeCell ref="M9:O9"/>
    <mergeCell ref="P9:R9"/>
    <mergeCell ref="S9:U9"/>
    <mergeCell ref="A10:C10"/>
    <mergeCell ref="D10:F10"/>
    <mergeCell ref="G10:I10"/>
    <mergeCell ref="J10:L10"/>
    <mergeCell ref="M10:O10"/>
    <mergeCell ref="P10:R10"/>
    <mergeCell ref="S10:U10"/>
    <mergeCell ref="C16:E16"/>
    <mergeCell ref="G16:H16"/>
    <mergeCell ref="J16:K16"/>
    <mergeCell ref="M16:N16"/>
    <mergeCell ref="P16:Q16"/>
    <mergeCell ref="S16:T16"/>
    <mergeCell ref="C21:E21"/>
    <mergeCell ref="G21:H21"/>
    <mergeCell ref="J21:K21"/>
    <mergeCell ref="M21:N21"/>
    <mergeCell ref="P21:Q21"/>
    <mergeCell ref="S21:T21"/>
    <mergeCell ref="C27:E27"/>
    <mergeCell ref="G27:H27"/>
    <mergeCell ref="J27:K27"/>
    <mergeCell ref="M27:N27"/>
    <mergeCell ref="P27:Q27"/>
    <mergeCell ref="S27:T27"/>
    <mergeCell ref="G31:H31"/>
    <mergeCell ref="J31:K31"/>
    <mergeCell ref="M31:N31"/>
    <mergeCell ref="P31:Q31"/>
    <mergeCell ref="S31:T31"/>
    <mergeCell ref="A12:A27"/>
    <mergeCell ref="B12:B16"/>
    <mergeCell ref="B17:B21"/>
    <mergeCell ref="B22:B27"/>
    <mergeCell ref="V28:V31"/>
    <mergeCell ref="A28:C31"/>
    <mergeCell ref="A1:V2"/>
    <mergeCell ref="A3:C5"/>
  </mergeCells>
  <printOptions horizontalCentered="1"/>
  <pageMargins left="0.156944444444444" right="0.156944444444444" top="0.529861111111111" bottom="0.196527777777778" header="0.156944444444444" footer="0.156944444444444"/>
  <pageSetup paperSize="8" orientation="landscape"/>
  <headerFooter alignWithMargins="0"/>
  <ignoredErrors>
    <ignoredError sqref="I2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B79"/>
  <sheetViews>
    <sheetView workbookViewId="0">
      <selection activeCell="A1" sqref="A1:AA1"/>
    </sheetView>
  </sheetViews>
  <sheetFormatPr defaultColWidth="9" defaultRowHeight="20.1" customHeight="1"/>
  <cols>
    <col min="1" max="1" width="12.125" style="51" customWidth="1"/>
    <col min="2" max="2" width="9.125" style="51" customWidth="1"/>
    <col min="3" max="3" width="10" style="51" customWidth="1"/>
    <col min="4" max="4" width="7.25" style="51" customWidth="1"/>
    <col min="5" max="5" width="6.875" style="51" customWidth="1"/>
    <col min="6" max="7" width="9.375" style="51" customWidth="1"/>
    <col min="8" max="8" width="11.5" style="51" customWidth="1"/>
    <col min="9" max="9" width="6.625" style="51" customWidth="1"/>
    <col min="10" max="10" width="8.125" style="51" customWidth="1"/>
    <col min="11" max="13" width="4.5" style="51" customWidth="1"/>
    <col min="14" max="15" width="5.625" style="51" customWidth="1"/>
    <col min="16" max="16" width="7.125" style="51" customWidth="1"/>
    <col min="17" max="29" width="5.625" style="51" customWidth="1"/>
    <col min="30" max="16384" width="9" style="51"/>
  </cols>
  <sheetData>
    <row r="1" ht="55.5" customHeight="1" spans="1:27">
      <c r="A1" s="53" t="s">
        <v>88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</row>
    <row r="2" s="51" customFormat="1" ht="24" customHeight="1" spans="1:28">
      <c r="A2" s="54" t="s">
        <v>5</v>
      </c>
      <c r="B2" s="54" t="s">
        <v>89</v>
      </c>
      <c r="C2" s="54"/>
      <c r="D2" s="54" t="s">
        <v>90</v>
      </c>
      <c r="E2" s="54"/>
      <c r="F2" s="54"/>
      <c r="G2" s="54"/>
      <c r="H2" s="54"/>
      <c r="I2" s="54"/>
      <c r="J2" s="54"/>
      <c r="K2" s="78" t="s">
        <v>91</v>
      </c>
      <c r="L2" s="78" t="s">
        <v>92</v>
      </c>
      <c r="M2" s="78" t="s">
        <v>93</v>
      </c>
      <c r="N2" s="81" t="s">
        <v>94</v>
      </c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95"/>
      <c r="AB2" s="60" t="s">
        <v>95</v>
      </c>
    </row>
    <row r="3" s="51" customFormat="1" ht="24" customHeight="1" spans="1:28">
      <c r="A3" s="54"/>
      <c r="B3" s="54"/>
      <c r="C3" s="54"/>
      <c r="D3" s="54" t="s">
        <v>96</v>
      </c>
      <c r="E3" s="78" t="s">
        <v>97</v>
      </c>
      <c r="F3" s="54" t="s">
        <v>98</v>
      </c>
      <c r="G3" s="54"/>
      <c r="H3" s="54"/>
      <c r="I3" s="54"/>
      <c r="J3" s="54"/>
      <c r="K3" s="80"/>
      <c r="L3" s="80"/>
      <c r="M3" s="80"/>
      <c r="N3" s="83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96"/>
      <c r="AB3" s="70"/>
    </row>
    <row r="4" s="51" customFormat="1" ht="24" customHeight="1" spans="1:28">
      <c r="A4" s="54"/>
      <c r="B4" s="54"/>
      <c r="C4" s="54"/>
      <c r="D4" s="54"/>
      <c r="E4" s="79"/>
      <c r="F4" s="54" t="s">
        <v>99</v>
      </c>
      <c r="G4" s="54" t="s">
        <v>100</v>
      </c>
      <c r="H4" s="54" t="s">
        <v>101</v>
      </c>
      <c r="I4" s="54" t="s">
        <v>102</v>
      </c>
      <c r="J4" s="54" t="s">
        <v>103</v>
      </c>
      <c r="K4" s="79"/>
      <c r="L4" s="79"/>
      <c r="M4" s="79"/>
      <c r="N4" s="54">
        <v>1</v>
      </c>
      <c r="O4" s="54">
        <v>2</v>
      </c>
      <c r="P4" s="54">
        <v>3</v>
      </c>
      <c r="Q4" s="54">
        <v>4</v>
      </c>
      <c r="R4" s="54">
        <v>5</v>
      </c>
      <c r="S4" s="54">
        <v>6</v>
      </c>
      <c r="T4" s="54">
        <v>7</v>
      </c>
      <c r="U4" s="54">
        <v>8</v>
      </c>
      <c r="V4" s="54">
        <v>9</v>
      </c>
      <c r="W4" s="54">
        <v>10</v>
      </c>
      <c r="X4" s="54">
        <v>11</v>
      </c>
      <c r="Y4" s="54">
        <v>12</v>
      </c>
      <c r="Z4" s="54">
        <v>13</v>
      </c>
      <c r="AA4" s="54">
        <v>14</v>
      </c>
      <c r="AB4" s="71"/>
    </row>
    <row r="5" s="52" customFormat="1" ht="15.75" customHeight="1" spans="1:28">
      <c r="A5" s="55" t="s">
        <v>1</v>
      </c>
      <c r="B5" s="56" t="s">
        <v>41</v>
      </c>
      <c r="C5" s="56"/>
      <c r="D5" s="56">
        <v>3500</v>
      </c>
      <c r="E5" s="56">
        <v>2000</v>
      </c>
      <c r="F5" s="56">
        <v>5500</v>
      </c>
      <c r="G5" s="56">
        <v>7500</v>
      </c>
      <c r="H5" s="56">
        <v>9500</v>
      </c>
      <c r="I5" s="56">
        <v>11500</v>
      </c>
      <c r="J5" s="56">
        <v>13500</v>
      </c>
      <c r="K5" s="56">
        <v>1</v>
      </c>
      <c r="L5" s="56">
        <v>1</v>
      </c>
      <c r="M5" s="56">
        <f>K5-L5</f>
        <v>0</v>
      </c>
      <c r="N5" s="59" t="s">
        <v>104</v>
      </c>
      <c r="O5" s="59"/>
      <c r="P5" s="59"/>
      <c r="Q5" s="56"/>
      <c r="R5" s="56"/>
      <c r="S5" s="87"/>
      <c r="T5" s="56"/>
      <c r="U5" s="56"/>
      <c r="V5" s="56"/>
      <c r="W5" s="56"/>
      <c r="X5" s="56"/>
      <c r="Y5" s="56"/>
      <c r="Z5" s="56"/>
      <c r="AA5" s="56"/>
      <c r="AB5" s="56"/>
    </row>
    <row r="6" s="52" customFormat="1" ht="15.75" customHeight="1" spans="1:28">
      <c r="A6" s="57"/>
      <c r="B6" s="56" t="s">
        <v>105</v>
      </c>
      <c r="C6" s="56"/>
      <c r="D6" s="56">
        <v>3500</v>
      </c>
      <c r="E6" s="56">
        <v>1800</v>
      </c>
      <c r="F6" s="56">
        <v>5300</v>
      </c>
      <c r="G6" s="56">
        <v>7100</v>
      </c>
      <c r="H6" s="56">
        <v>8900</v>
      </c>
      <c r="I6" s="56">
        <v>10700</v>
      </c>
      <c r="J6" s="56">
        <v>12500</v>
      </c>
      <c r="K6" s="56">
        <v>1</v>
      </c>
      <c r="L6" s="56">
        <v>1</v>
      </c>
      <c r="M6" s="56">
        <f>K6-L6</f>
        <v>0</v>
      </c>
      <c r="N6" s="56" t="s">
        <v>106</v>
      </c>
      <c r="O6" s="56"/>
      <c r="P6" s="56"/>
      <c r="Q6" s="59"/>
      <c r="R6" s="59"/>
      <c r="S6" s="88"/>
      <c r="T6" s="56"/>
      <c r="U6" s="56"/>
      <c r="V6" s="56"/>
      <c r="W6" s="56"/>
      <c r="X6" s="56"/>
      <c r="Y6" s="56"/>
      <c r="Z6" s="56"/>
      <c r="AA6" s="56"/>
      <c r="AB6" s="56"/>
    </row>
    <row r="7" s="52" customFormat="1" ht="15.75" customHeight="1" spans="1:28">
      <c r="A7" s="58"/>
      <c r="B7" s="59" t="s">
        <v>107</v>
      </c>
      <c r="C7" s="59"/>
      <c r="D7" s="56">
        <v>3200</v>
      </c>
      <c r="E7" s="56">
        <v>1600</v>
      </c>
      <c r="F7" s="56">
        <v>4800</v>
      </c>
      <c r="G7" s="56">
        <v>6400</v>
      </c>
      <c r="H7" s="56">
        <v>8000</v>
      </c>
      <c r="I7" s="56">
        <v>9600</v>
      </c>
      <c r="J7" s="56">
        <v>11200</v>
      </c>
      <c r="K7" s="59">
        <v>1</v>
      </c>
      <c r="L7" s="56">
        <v>1</v>
      </c>
      <c r="M7" s="56">
        <f>K7-L7</f>
        <v>0</v>
      </c>
      <c r="N7" s="56" t="s">
        <v>108</v>
      </c>
      <c r="O7" s="56"/>
      <c r="P7" s="56"/>
      <c r="Q7" s="56"/>
      <c r="R7" s="56"/>
      <c r="S7" s="87"/>
      <c r="T7" s="56"/>
      <c r="U7" s="56"/>
      <c r="V7" s="56"/>
      <c r="W7" s="56"/>
      <c r="X7" s="56"/>
      <c r="Y7" s="56"/>
      <c r="Z7" s="56"/>
      <c r="AA7" s="56"/>
      <c r="AB7" s="56"/>
    </row>
    <row r="8" s="52" customFormat="1" ht="15.75" customHeight="1" spans="1:28">
      <c r="A8" s="56" t="s">
        <v>6</v>
      </c>
      <c r="B8" s="56" t="s">
        <v>109</v>
      </c>
      <c r="C8" s="56"/>
      <c r="D8" s="56">
        <v>2100</v>
      </c>
      <c r="E8" s="56">
        <v>1000</v>
      </c>
      <c r="F8" s="56">
        <v>3100</v>
      </c>
      <c r="G8" s="56">
        <v>4100</v>
      </c>
      <c r="H8" s="56">
        <v>5100</v>
      </c>
      <c r="I8" s="56">
        <v>6100</v>
      </c>
      <c r="J8" s="56">
        <v>7100</v>
      </c>
      <c r="K8" s="56">
        <v>1</v>
      </c>
      <c r="L8" s="56">
        <v>1</v>
      </c>
      <c r="M8" s="56">
        <f t="shared" ref="M8:M24" si="0">K8-L8</f>
        <v>0</v>
      </c>
      <c r="N8" s="59" t="s">
        <v>106</v>
      </c>
      <c r="O8" s="59"/>
      <c r="P8" s="59"/>
      <c r="Q8" s="56"/>
      <c r="R8" s="56"/>
      <c r="S8" s="87"/>
      <c r="T8" s="56"/>
      <c r="U8" s="56"/>
      <c r="V8" s="56"/>
      <c r="W8" s="56"/>
      <c r="X8" s="56"/>
      <c r="Y8" s="56"/>
      <c r="Z8" s="56"/>
      <c r="AA8" s="56"/>
      <c r="AB8" s="56"/>
    </row>
    <row r="9" s="52" customFormat="1" ht="15.75" customHeight="1" spans="1:28">
      <c r="A9" s="56"/>
      <c r="B9" s="56" t="s">
        <v>110</v>
      </c>
      <c r="C9" s="56"/>
      <c r="D9" s="56">
        <v>1800</v>
      </c>
      <c r="E9" s="56">
        <v>500</v>
      </c>
      <c r="F9" s="56">
        <v>2300</v>
      </c>
      <c r="G9" s="56">
        <v>2800</v>
      </c>
      <c r="H9" s="56">
        <v>3300</v>
      </c>
      <c r="I9" s="56">
        <v>3800</v>
      </c>
      <c r="J9" s="56">
        <v>4300</v>
      </c>
      <c r="K9" s="56">
        <v>1</v>
      </c>
      <c r="L9" s="56">
        <v>1</v>
      </c>
      <c r="M9" s="56">
        <f t="shared" si="0"/>
        <v>0</v>
      </c>
      <c r="N9" s="56" t="s">
        <v>111</v>
      </c>
      <c r="O9" s="56"/>
      <c r="P9" s="56"/>
      <c r="Q9" s="59"/>
      <c r="R9" s="59"/>
      <c r="S9" s="87"/>
      <c r="T9" s="56"/>
      <c r="U9" s="56"/>
      <c r="V9" s="56"/>
      <c r="W9" s="56"/>
      <c r="X9" s="56"/>
      <c r="Y9" s="56"/>
      <c r="Z9" s="56"/>
      <c r="AA9" s="56"/>
      <c r="AB9" s="56"/>
    </row>
    <row r="10" s="52" customFormat="1" ht="15.75" customHeight="1" spans="1:28">
      <c r="A10" s="56"/>
      <c r="B10" s="59" t="s">
        <v>49</v>
      </c>
      <c r="C10" s="59"/>
      <c r="D10" s="56">
        <v>1800</v>
      </c>
      <c r="E10" s="56">
        <v>500</v>
      </c>
      <c r="F10" s="56">
        <v>2300</v>
      </c>
      <c r="G10" s="56">
        <v>2800</v>
      </c>
      <c r="H10" s="56">
        <v>3300</v>
      </c>
      <c r="I10" s="56">
        <v>3800</v>
      </c>
      <c r="J10" s="56">
        <v>4300</v>
      </c>
      <c r="K10" s="59">
        <v>1</v>
      </c>
      <c r="L10" s="56">
        <v>1</v>
      </c>
      <c r="M10" s="56">
        <f t="shared" si="0"/>
        <v>0</v>
      </c>
      <c r="N10" s="56" t="s">
        <v>112</v>
      </c>
      <c r="O10" s="56"/>
      <c r="P10" s="56"/>
      <c r="Q10" s="87"/>
      <c r="R10" s="88"/>
      <c r="S10" s="87"/>
      <c r="T10" s="56"/>
      <c r="U10" s="56"/>
      <c r="V10" s="56"/>
      <c r="W10" s="56"/>
      <c r="X10" s="56"/>
      <c r="Y10" s="56"/>
      <c r="Z10" s="56"/>
      <c r="AA10" s="56"/>
      <c r="AB10" s="56"/>
    </row>
    <row r="11" s="52" customFormat="1" ht="15.75" customHeight="1" spans="1:28">
      <c r="A11" s="56"/>
      <c r="B11" s="59" t="s">
        <v>113</v>
      </c>
      <c r="C11" s="59"/>
      <c r="D11" s="56">
        <v>1800</v>
      </c>
      <c r="E11" s="56">
        <v>500</v>
      </c>
      <c r="F11" s="56">
        <v>2300</v>
      </c>
      <c r="G11" s="56">
        <v>2800</v>
      </c>
      <c r="H11" s="56">
        <v>3300</v>
      </c>
      <c r="I11" s="56">
        <v>3800</v>
      </c>
      <c r="J11" s="56">
        <v>4300</v>
      </c>
      <c r="K11" s="59">
        <v>1</v>
      </c>
      <c r="L11" s="56">
        <v>2</v>
      </c>
      <c r="M11" s="56">
        <f t="shared" si="0"/>
        <v>-1</v>
      </c>
      <c r="N11" s="59" t="s">
        <v>114</v>
      </c>
      <c r="O11" s="59" t="s">
        <v>115</v>
      </c>
      <c r="P11" s="59"/>
      <c r="Q11" s="89"/>
      <c r="R11" s="88"/>
      <c r="S11" s="88"/>
      <c r="T11" s="59"/>
      <c r="U11" s="59"/>
      <c r="V11" s="59"/>
      <c r="W11" s="59"/>
      <c r="X11" s="59"/>
      <c r="Y11" s="59"/>
      <c r="Z11" s="59"/>
      <c r="AA11" s="56"/>
      <c r="AB11" s="56"/>
    </row>
    <row r="12" s="52" customFormat="1" ht="15.75" customHeight="1" spans="1:28">
      <c r="A12" s="56"/>
      <c r="B12" s="59" t="s">
        <v>116</v>
      </c>
      <c r="C12" s="59"/>
      <c r="D12" s="56">
        <v>2100</v>
      </c>
      <c r="E12" s="56">
        <v>800</v>
      </c>
      <c r="F12" s="56">
        <v>2900</v>
      </c>
      <c r="G12" s="56">
        <v>3700</v>
      </c>
      <c r="H12" s="56">
        <v>4500</v>
      </c>
      <c r="I12" s="56">
        <v>5300</v>
      </c>
      <c r="J12" s="56">
        <v>6100</v>
      </c>
      <c r="K12" s="59">
        <v>1</v>
      </c>
      <c r="L12" s="56">
        <v>1</v>
      </c>
      <c r="M12" s="56">
        <f t="shared" si="0"/>
        <v>0</v>
      </c>
      <c r="N12" s="56" t="s">
        <v>117</v>
      </c>
      <c r="O12" s="56"/>
      <c r="P12" s="56"/>
      <c r="Q12" s="56"/>
      <c r="R12" s="88"/>
      <c r="S12" s="87"/>
      <c r="T12" s="56"/>
      <c r="U12" s="56"/>
      <c r="V12" s="56"/>
      <c r="W12" s="56"/>
      <c r="X12" s="56"/>
      <c r="Y12" s="56"/>
      <c r="Z12" s="56"/>
      <c r="AA12" s="56"/>
      <c r="AB12" s="56"/>
    </row>
    <row r="13" s="52" customFormat="1" ht="15.75" customHeight="1" spans="1:28">
      <c r="A13" s="56"/>
      <c r="B13" s="59" t="s">
        <v>118</v>
      </c>
      <c r="C13" s="59"/>
      <c r="D13" s="56">
        <v>1800</v>
      </c>
      <c r="E13" s="56">
        <v>500</v>
      </c>
      <c r="F13" s="56">
        <v>2300</v>
      </c>
      <c r="G13" s="56">
        <v>2800</v>
      </c>
      <c r="H13" s="56">
        <v>3300</v>
      </c>
      <c r="I13" s="56">
        <v>3800</v>
      </c>
      <c r="J13" s="56">
        <v>4300</v>
      </c>
      <c r="K13" s="59">
        <v>1</v>
      </c>
      <c r="L13" s="56">
        <v>1</v>
      </c>
      <c r="M13" s="56">
        <f t="shared" si="0"/>
        <v>0</v>
      </c>
      <c r="N13" s="59" t="s">
        <v>119</v>
      </c>
      <c r="O13" s="59"/>
      <c r="P13" s="59"/>
      <c r="Q13" s="59"/>
      <c r="R13" s="88"/>
      <c r="S13" s="87"/>
      <c r="T13" s="59"/>
      <c r="U13" s="59"/>
      <c r="V13" s="59"/>
      <c r="W13" s="59"/>
      <c r="X13" s="59"/>
      <c r="Y13" s="59"/>
      <c r="Z13" s="59"/>
      <c r="AA13" s="56"/>
      <c r="AB13" s="56"/>
    </row>
    <row r="14" s="52" customFormat="1" customHeight="1" spans="1:28">
      <c r="A14" s="56" t="s">
        <v>7</v>
      </c>
      <c r="B14" s="56" t="s">
        <v>109</v>
      </c>
      <c r="C14" s="56"/>
      <c r="D14" s="56">
        <v>2100</v>
      </c>
      <c r="E14" s="56">
        <v>1000</v>
      </c>
      <c r="F14" s="56">
        <v>3100</v>
      </c>
      <c r="G14" s="56">
        <v>4100</v>
      </c>
      <c r="H14" s="56">
        <v>5100</v>
      </c>
      <c r="I14" s="56">
        <v>6100</v>
      </c>
      <c r="J14" s="56">
        <v>7100</v>
      </c>
      <c r="K14" s="56">
        <v>1</v>
      </c>
      <c r="L14" s="56">
        <v>1</v>
      </c>
      <c r="M14" s="56">
        <f t="shared" si="0"/>
        <v>0</v>
      </c>
      <c r="N14" s="56" t="s">
        <v>120</v>
      </c>
      <c r="O14" s="56"/>
      <c r="P14" s="56"/>
      <c r="Q14" s="56"/>
      <c r="R14" s="90"/>
      <c r="S14" s="90"/>
      <c r="T14" s="56"/>
      <c r="U14" s="56"/>
      <c r="V14" s="56"/>
      <c r="W14" s="56"/>
      <c r="X14" s="56"/>
      <c r="Y14" s="56"/>
      <c r="Z14" s="56"/>
      <c r="AA14" s="56"/>
      <c r="AB14" s="56"/>
    </row>
    <row r="15" s="52" customFormat="1" customHeight="1" spans="1:28">
      <c r="A15" s="56"/>
      <c r="B15" s="56" t="s">
        <v>121</v>
      </c>
      <c r="C15" s="56"/>
      <c r="D15" s="56">
        <v>1800</v>
      </c>
      <c r="E15" s="56">
        <v>500</v>
      </c>
      <c r="F15" s="56">
        <v>2300</v>
      </c>
      <c r="G15" s="56">
        <v>2800</v>
      </c>
      <c r="H15" s="56">
        <v>3300</v>
      </c>
      <c r="I15" s="56">
        <v>3800</v>
      </c>
      <c r="J15" s="56">
        <v>4300</v>
      </c>
      <c r="K15" s="56">
        <v>1</v>
      </c>
      <c r="L15" s="56">
        <v>1</v>
      </c>
      <c r="M15" s="56">
        <f t="shared" si="0"/>
        <v>0</v>
      </c>
      <c r="N15" s="59" t="s">
        <v>122</v>
      </c>
      <c r="O15" s="59"/>
      <c r="P15" s="59"/>
      <c r="Q15" s="59"/>
      <c r="R15" s="90"/>
      <c r="S15" s="88"/>
      <c r="T15" s="59"/>
      <c r="U15" s="59"/>
      <c r="V15" s="59"/>
      <c r="W15" s="59"/>
      <c r="X15" s="59"/>
      <c r="Y15" s="59"/>
      <c r="Z15" s="59"/>
      <c r="AA15" s="56"/>
      <c r="AB15" s="56"/>
    </row>
    <row r="16" s="52" customFormat="1" customHeight="1" spans="1:28">
      <c r="A16" s="56"/>
      <c r="B16" s="56" t="s">
        <v>123</v>
      </c>
      <c r="C16" s="56"/>
      <c r="D16" s="56">
        <v>1800</v>
      </c>
      <c r="E16" s="56">
        <v>500</v>
      </c>
      <c r="F16" s="56">
        <v>2300</v>
      </c>
      <c r="G16" s="56">
        <v>2800</v>
      </c>
      <c r="H16" s="56">
        <v>3300</v>
      </c>
      <c r="I16" s="56">
        <v>3800</v>
      </c>
      <c r="J16" s="56">
        <v>4300</v>
      </c>
      <c r="K16" s="56">
        <v>1</v>
      </c>
      <c r="L16" s="56">
        <v>1</v>
      </c>
      <c r="M16" s="56">
        <f t="shared" si="0"/>
        <v>0</v>
      </c>
      <c r="N16" s="59" t="s">
        <v>124</v>
      </c>
      <c r="O16" s="59"/>
      <c r="P16" s="59"/>
      <c r="Q16" s="59"/>
      <c r="R16" s="90"/>
      <c r="S16" s="88"/>
      <c r="T16" s="59"/>
      <c r="U16" s="59"/>
      <c r="V16" s="59"/>
      <c r="W16" s="59"/>
      <c r="X16" s="59"/>
      <c r="Y16" s="59"/>
      <c r="Z16" s="59"/>
      <c r="AA16" s="56"/>
      <c r="AB16" s="56"/>
    </row>
    <row r="17" s="52" customFormat="1" customHeight="1" spans="1:28">
      <c r="A17" s="56" t="s">
        <v>8</v>
      </c>
      <c r="B17" s="56" t="s">
        <v>109</v>
      </c>
      <c r="C17" s="56"/>
      <c r="D17" s="56">
        <v>2000</v>
      </c>
      <c r="E17" s="56">
        <v>500</v>
      </c>
      <c r="F17" s="56">
        <v>2500</v>
      </c>
      <c r="G17" s="56">
        <v>3000</v>
      </c>
      <c r="H17" s="56">
        <v>3500</v>
      </c>
      <c r="I17" s="56">
        <v>4000</v>
      </c>
      <c r="J17" s="56">
        <v>4500</v>
      </c>
      <c r="K17" s="56">
        <v>1</v>
      </c>
      <c r="L17" s="56">
        <v>1</v>
      </c>
      <c r="M17" s="56">
        <f t="shared" si="0"/>
        <v>0</v>
      </c>
      <c r="N17" s="59" t="s">
        <v>125</v>
      </c>
      <c r="O17" s="59"/>
      <c r="P17" s="59"/>
      <c r="Q17" s="59"/>
      <c r="R17" s="91"/>
      <c r="S17" s="91"/>
      <c r="T17" s="59"/>
      <c r="U17" s="59"/>
      <c r="V17" s="59"/>
      <c r="W17" s="59"/>
      <c r="X17" s="59"/>
      <c r="Y17" s="59"/>
      <c r="Z17" s="59"/>
      <c r="AA17" s="56"/>
      <c r="AB17" s="56"/>
    </row>
    <row r="18" s="52" customFormat="1" customHeight="1" spans="1:28">
      <c r="A18" s="56"/>
      <c r="B18" s="56" t="s">
        <v>126</v>
      </c>
      <c r="C18" s="56"/>
      <c r="D18" s="56">
        <v>1800</v>
      </c>
      <c r="E18" s="56">
        <v>500</v>
      </c>
      <c r="F18" s="56">
        <v>2300</v>
      </c>
      <c r="G18" s="56">
        <v>2800</v>
      </c>
      <c r="H18" s="56">
        <v>3300</v>
      </c>
      <c r="I18" s="56">
        <v>3800</v>
      </c>
      <c r="J18" s="56">
        <v>4300</v>
      </c>
      <c r="K18" s="56">
        <v>3</v>
      </c>
      <c r="L18" s="56">
        <v>1</v>
      </c>
      <c r="M18" s="56">
        <f t="shared" si="0"/>
        <v>2</v>
      </c>
      <c r="N18" s="56" t="s">
        <v>127</v>
      </c>
      <c r="O18" s="56"/>
      <c r="P18" s="56"/>
      <c r="Q18" s="56"/>
      <c r="R18" s="88"/>
      <c r="S18" s="56"/>
      <c r="T18" s="56"/>
      <c r="U18" s="56"/>
      <c r="V18" s="56"/>
      <c r="W18" s="56"/>
      <c r="X18" s="56"/>
      <c r="Y18" s="56"/>
      <c r="Z18" s="56"/>
      <c r="AA18" s="56"/>
      <c r="AB18" s="56"/>
    </row>
    <row r="19" s="52" customFormat="1" customHeight="1" spans="1:28">
      <c r="A19" s="56"/>
      <c r="B19" s="59" t="s">
        <v>128</v>
      </c>
      <c r="C19" s="59"/>
      <c r="D19" s="56">
        <v>1800</v>
      </c>
      <c r="E19" s="56">
        <v>500</v>
      </c>
      <c r="F19" s="56">
        <v>2300</v>
      </c>
      <c r="G19" s="56">
        <v>2800</v>
      </c>
      <c r="H19" s="56">
        <v>3300</v>
      </c>
      <c r="I19" s="56">
        <v>3800</v>
      </c>
      <c r="J19" s="56">
        <v>4300</v>
      </c>
      <c r="K19" s="56">
        <v>5</v>
      </c>
      <c r="L19" s="56">
        <v>3</v>
      </c>
      <c r="M19" s="56">
        <f t="shared" si="0"/>
        <v>2</v>
      </c>
      <c r="N19" s="59" t="s">
        <v>129</v>
      </c>
      <c r="O19" s="59" t="s">
        <v>130</v>
      </c>
      <c r="P19" s="59" t="s">
        <v>131</v>
      </c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6"/>
      <c r="AB19" s="56"/>
    </row>
    <row r="20" s="52" customFormat="1" customHeight="1" spans="1:28">
      <c r="A20" s="56"/>
      <c r="B20" s="59" t="s">
        <v>53</v>
      </c>
      <c r="C20" s="59"/>
      <c r="D20" s="56">
        <v>1800</v>
      </c>
      <c r="E20" s="56">
        <v>500</v>
      </c>
      <c r="F20" s="56">
        <v>2300</v>
      </c>
      <c r="G20" s="56">
        <v>2800</v>
      </c>
      <c r="H20" s="56">
        <v>3300</v>
      </c>
      <c r="I20" s="56">
        <v>3800</v>
      </c>
      <c r="J20" s="56">
        <v>4300</v>
      </c>
      <c r="K20" s="56">
        <v>2</v>
      </c>
      <c r="L20" s="56">
        <v>1</v>
      </c>
      <c r="M20" s="56">
        <f t="shared" si="0"/>
        <v>1</v>
      </c>
      <c r="N20" s="56" t="s">
        <v>132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</row>
    <row r="21" s="52" customFormat="1" customHeight="1" spans="1:28">
      <c r="A21" s="56" t="s">
        <v>9</v>
      </c>
      <c r="B21" s="59" t="s">
        <v>133</v>
      </c>
      <c r="C21" s="59"/>
      <c r="D21" s="56">
        <v>2100</v>
      </c>
      <c r="E21" s="56">
        <v>1000</v>
      </c>
      <c r="F21" s="56">
        <v>3100</v>
      </c>
      <c r="G21" s="56">
        <v>4100</v>
      </c>
      <c r="H21" s="56">
        <v>5100</v>
      </c>
      <c r="I21" s="56">
        <v>6100</v>
      </c>
      <c r="J21" s="56">
        <v>7100</v>
      </c>
      <c r="K21" s="56">
        <v>1</v>
      </c>
      <c r="L21" s="56">
        <v>1</v>
      </c>
      <c r="M21" s="56">
        <f t="shared" si="0"/>
        <v>0</v>
      </c>
      <c r="N21" s="59" t="s">
        <v>134</v>
      </c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6"/>
      <c r="AB21" s="56"/>
    </row>
    <row r="22" s="52" customFormat="1" customHeight="1" spans="1:28">
      <c r="A22" s="56"/>
      <c r="B22" s="59" t="s">
        <v>135</v>
      </c>
      <c r="C22" s="59"/>
      <c r="D22" s="56">
        <v>1800</v>
      </c>
      <c r="E22" s="56">
        <v>600</v>
      </c>
      <c r="F22" s="59">
        <v>2400</v>
      </c>
      <c r="G22" s="59">
        <v>3000</v>
      </c>
      <c r="H22" s="59">
        <v>3600</v>
      </c>
      <c r="I22" s="59">
        <v>4200</v>
      </c>
      <c r="J22" s="59">
        <v>4800</v>
      </c>
      <c r="K22" s="56">
        <v>4</v>
      </c>
      <c r="L22" s="56">
        <v>4</v>
      </c>
      <c r="M22" s="56">
        <f t="shared" si="0"/>
        <v>0</v>
      </c>
      <c r="N22" s="56" t="s">
        <v>136</v>
      </c>
      <c r="O22" s="56" t="s">
        <v>137</v>
      </c>
      <c r="P22" s="56" t="s">
        <v>138</v>
      </c>
      <c r="Q22" s="56" t="s">
        <v>139</v>
      </c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</row>
    <row r="23" s="52" customFormat="1" customHeight="1" spans="1:28">
      <c r="A23" s="56" t="s">
        <v>10</v>
      </c>
      <c r="B23" s="56" t="s">
        <v>140</v>
      </c>
      <c r="C23" s="56"/>
      <c r="D23" s="56">
        <v>2800</v>
      </c>
      <c r="E23" s="56">
        <v>1200</v>
      </c>
      <c r="F23" s="56">
        <v>4000</v>
      </c>
      <c r="G23" s="56">
        <v>5200</v>
      </c>
      <c r="H23" s="56">
        <v>6400</v>
      </c>
      <c r="I23" s="56">
        <v>7600</v>
      </c>
      <c r="J23" s="56">
        <v>8800</v>
      </c>
      <c r="K23" s="59">
        <v>1</v>
      </c>
      <c r="L23" s="56">
        <v>1</v>
      </c>
      <c r="M23" s="56">
        <f t="shared" si="0"/>
        <v>0</v>
      </c>
      <c r="N23" s="59" t="s">
        <v>141</v>
      </c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6"/>
      <c r="AB23" s="56"/>
    </row>
    <row r="24" s="52" customFormat="1" customHeight="1" spans="1:28">
      <c r="A24" s="56"/>
      <c r="B24" s="56" t="s">
        <v>142</v>
      </c>
      <c r="C24" s="59" t="s">
        <v>143</v>
      </c>
      <c r="D24" s="56">
        <v>2500</v>
      </c>
      <c r="E24" s="56">
        <v>1000</v>
      </c>
      <c r="F24" s="59">
        <v>3500</v>
      </c>
      <c r="G24" s="59">
        <v>4500</v>
      </c>
      <c r="H24" s="59">
        <v>5500</v>
      </c>
      <c r="I24" s="59">
        <v>6500</v>
      </c>
      <c r="J24" s="59">
        <v>7500</v>
      </c>
      <c r="K24" s="59">
        <v>2</v>
      </c>
      <c r="L24" s="56">
        <v>1</v>
      </c>
      <c r="M24" s="56">
        <f t="shared" si="0"/>
        <v>1</v>
      </c>
      <c r="N24" s="59" t="s">
        <v>144</v>
      </c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6"/>
      <c r="AB24" s="56"/>
    </row>
    <row r="25" s="52" customFormat="1" customHeight="1" spans="1:28">
      <c r="A25" s="56"/>
      <c r="B25" s="56"/>
      <c r="C25" s="59" t="s">
        <v>57</v>
      </c>
      <c r="D25" s="56">
        <v>2000</v>
      </c>
      <c r="E25" s="56">
        <v>1000</v>
      </c>
      <c r="F25" s="59">
        <v>3000</v>
      </c>
      <c r="G25" s="59">
        <v>4000</v>
      </c>
      <c r="H25" s="59">
        <v>5000</v>
      </c>
      <c r="I25" s="59">
        <v>6000</v>
      </c>
      <c r="J25" s="59">
        <v>7000</v>
      </c>
      <c r="K25" s="59">
        <v>2</v>
      </c>
      <c r="L25" s="56">
        <v>1</v>
      </c>
      <c r="M25" s="56">
        <f t="shared" ref="M25:M33" si="1">K25-L25</f>
        <v>1</v>
      </c>
      <c r="N25" s="59" t="s">
        <v>145</v>
      </c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6"/>
      <c r="AB25" s="56"/>
    </row>
    <row r="26" s="52" customFormat="1" customHeight="1" spans="1:28">
      <c r="A26" s="56"/>
      <c r="B26" s="56"/>
      <c r="C26" s="59" t="s">
        <v>146</v>
      </c>
      <c r="D26" s="56">
        <v>2000</v>
      </c>
      <c r="E26" s="56">
        <v>800</v>
      </c>
      <c r="F26" s="59">
        <v>2800</v>
      </c>
      <c r="G26" s="59">
        <v>3600</v>
      </c>
      <c r="H26" s="59">
        <v>4400</v>
      </c>
      <c r="I26" s="59">
        <v>5200</v>
      </c>
      <c r="J26" s="59">
        <v>6000</v>
      </c>
      <c r="K26" s="59">
        <v>3</v>
      </c>
      <c r="L26" s="56">
        <v>2</v>
      </c>
      <c r="M26" s="56">
        <f t="shared" si="1"/>
        <v>1</v>
      </c>
      <c r="N26" s="59" t="s">
        <v>147</v>
      </c>
      <c r="O26" s="59" t="s">
        <v>148</v>
      </c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6"/>
      <c r="AB26" s="56"/>
    </row>
    <row r="27" s="52" customFormat="1" customHeight="1" spans="1:28">
      <c r="A27" s="56"/>
      <c r="B27" s="56"/>
      <c r="C27" s="59" t="s">
        <v>149</v>
      </c>
      <c r="D27" s="56">
        <v>1800</v>
      </c>
      <c r="E27" s="56">
        <v>500</v>
      </c>
      <c r="F27" s="59">
        <v>2300</v>
      </c>
      <c r="G27" s="59">
        <v>2800</v>
      </c>
      <c r="H27" s="59">
        <v>3300</v>
      </c>
      <c r="I27" s="59">
        <v>3800</v>
      </c>
      <c r="J27" s="59">
        <v>4300</v>
      </c>
      <c r="K27" s="59">
        <v>2</v>
      </c>
      <c r="L27" s="56">
        <v>0</v>
      </c>
      <c r="M27" s="56">
        <f t="shared" si="1"/>
        <v>2</v>
      </c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6"/>
      <c r="AB27" s="56"/>
    </row>
    <row r="28" s="52" customFormat="1" customHeight="1" spans="1:28">
      <c r="A28" s="56"/>
      <c r="B28" s="56" t="s">
        <v>150</v>
      </c>
      <c r="C28" s="59" t="s">
        <v>109</v>
      </c>
      <c r="D28" s="56">
        <v>2500</v>
      </c>
      <c r="E28" s="56">
        <v>1200</v>
      </c>
      <c r="F28" s="59">
        <v>3700</v>
      </c>
      <c r="G28" s="59">
        <v>4900</v>
      </c>
      <c r="H28" s="59">
        <v>6100</v>
      </c>
      <c r="I28" s="59">
        <v>7300</v>
      </c>
      <c r="J28" s="59">
        <v>8500</v>
      </c>
      <c r="K28" s="59">
        <v>2</v>
      </c>
      <c r="L28" s="56">
        <v>1</v>
      </c>
      <c r="M28" s="56">
        <f t="shared" si="1"/>
        <v>1</v>
      </c>
      <c r="N28" s="59" t="s">
        <v>151</v>
      </c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6"/>
      <c r="AB28" s="56"/>
    </row>
    <row r="29" s="52" customFormat="1" customHeight="1" spans="1:28">
      <c r="A29" s="56"/>
      <c r="B29" s="56"/>
      <c r="C29" s="59" t="s">
        <v>57</v>
      </c>
      <c r="D29" s="56">
        <v>2500</v>
      </c>
      <c r="E29" s="56">
        <v>1000</v>
      </c>
      <c r="F29" s="59">
        <v>3500</v>
      </c>
      <c r="G29" s="59">
        <v>4500</v>
      </c>
      <c r="H29" s="59">
        <v>5500</v>
      </c>
      <c r="I29" s="59">
        <v>6500</v>
      </c>
      <c r="J29" s="59">
        <v>7500</v>
      </c>
      <c r="K29" s="59">
        <v>4</v>
      </c>
      <c r="L29" s="56">
        <v>2</v>
      </c>
      <c r="M29" s="56">
        <f t="shared" si="1"/>
        <v>2</v>
      </c>
      <c r="N29" s="56" t="s">
        <v>152</v>
      </c>
      <c r="O29" s="56" t="s">
        <v>153</v>
      </c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</row>
    <row r="30" s="52" customFormat="1" customHeight="1" spans="1:28">
      <c r="A30" s="56"/>
      <c r="B30" s="56"/>
      <c r="C30" s="59" t="s">
        <v>146</v>
      </c>
      <c r="D30" s="56">
        <v>1800</v>
      </c>
      <c r="E30" s="56">
        <v>800</v>
      </c>
      <c r="F30" s="59">
        <v>2600</v>
      </c>
      <c r="G30" s="59">
        <v>3400</v>
      </c>
      <c r="H30" s="59">
        <v>4200</v>
      </c>
      <c r="I30" s="59">
        <v>5000</v>
      </c>
      <c r="J30" s="59">
        <v>5800</v>
      </c>
      <c r="K30" s="59">
        <v>8</v>
      </c>
      <c r="L30" s="56">
        <v>5</v>
      </c>
      <c r="M30" s="56">
        <f t="shared" si="1"/>
        <v>3</v>
      </c>
      <c r="N30" s="56" t="s">
        <v>154</v>
      </c>
      <c r="O30" s="56" t="s">
        <v>155</v>
      </c>
      <c r="P30" s="56" t="s">
        <v>156</v>
      </c>
      <c r="Q30" s="56" t="s">
        <v>157</v>
      </c>
      <c r="R30" s="56" t="s">
        <v>158</v>
      </c>
      <c r="S30" s="56"/>
      <c r="T30" s="56"/>
      <c r="U30" s="56"/>
      <c r="V30" s="56"/>
      <c r="W30" s="56"/>
      <c r="X30" s="56"/>
      <c r="Y30" s="56"/>
      <c r="Z30" s="56"/>
      <c r="AA30" s="56"/>
      <c r="AB30" s="56"/>
    </row>
    <row r="31" s="52" customFormat="1" customHeight="1" spans="1:28">
      <c r="A31" s="56"/>
      <c r="B31" s="56"/>
      <c r="C31" s="59" t="s">
        <v>149</v>
      </c>
      <c r="D31" s="56">
        <v>1800</v>
      </c>
      <c r="E31" s="56">
        <v>500</v>
      </c>
      <c r="F31" s="59">
        <v>2300</v>
      </c>
      <c r="G31" s="59">
        <v>2800</v>
      </c>
      <c r="H31" s="59">
        <v>3300</v>
      </c>
      <c r="I31" s="59">
        <v>3800</v>
      </c>
      <c r="J31" s="59">
        <v>4300</v>
      </c>
      <c r="K31" s="59">
        <v>5</v>
      </c>
      <c r="L31" s="56">
        <v>2</v>
      </c>
      <c r="M31" s="56">
        <f t="shared" si="1"/>
        <v>3</v>
      </c>
      <c r="N31" s="59" t="s">
        <v>159</v>
      </c>
      <c r="O31" s="59" t="s">
        <v>160</v>
      </c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6"/>
      <c r="AB31" s="56"/>
    </row>
    <row r="32" s="52" customFormat="1" customHeight="1" spans="1:28">
      <c r="A32" s="60" t="s">
        <v>161</v>
      </c>
      <c r="B32" s="61" t="s">
        <v>162</v>
      </c>
      <c r="C32" s="62"/>
      <c r="D32" s="56">
        <v>2800</v>
      </c>
      <c r="E32" s="62">
        <v>1500</v>
      </c>
      <c r="F32" s="62">
        <v>4300</v>
      </c>
      <c r="G32" s="62">
        <v>5800</v>
      </c>
      <c r="H32" s="62">
        <v>7300</v>
      </c>
      <c r="I32" s="62">
        <v>8800</v>
      </c>
      <c r="J32" s="62">
        <v>10300</v>
      </c>
      <c r="K32" s="59">
        <v>1</v>
      </c>
      <c r="L32" s="56">
        <v>1</v>
      </c>
      <c r="M32" s="56">
        <f t="shared" si="1"/>
        <v>0</v>
      </c>
      <c r="N32" s="59" t="s">
        <v>163</v>
      </c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6"/>
      <c r="AB32" s="56"/>
    </row>
    <row r="33" s="52" customFormat="1" customHeight="1" spans="1:28">
      <c r="A33" s="63"/>
      <c r="B33" s="64" t="s">
        <v>164</v>
      </c>
      <c r="C33" s="56" t="s">
        <v>165</v>
      </c>
      <c r="D33" s="56">
        <v>2500</v>
      </c>
      <c r="E33" s="62">
        <v>1000</v>
      </c>
      <c r="F33" s="62">
        <v>3500</v>
      </c>
      <c r="G33" s="62">
        <v>4500</v>
      </c>
      <c r="H33" s="62">
        <v>5500</v>
      </c>
      <c r="I33" s="62">
        <v>6500</v>
      </c>
      <c r="J33" s="62">
        <v>7500</v>
      </c>
      <c r="K33" s="59">
        <v>1</v>
      </c>
      <c r="L33" s="56">
        <v>0</v>
      </c>
      <c r="M33" s="56">
        <f t="shared" si="1"/>
        <v>1</v>
      </c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6"/>
      <c r="AB33" s="56"/>
    </row>
    <row r="34" s="52" customFormat="1" customHeight="1" spans="1:28">
      <c r="A34" s="63"/>
      <c r="B34" s="65"/>
      <c r="C34" s="56" t="s">
        <v>166</v>
      </c>
      <c r="D34" s="56">
        <v>1800</v>
      </c>
      <c r="E34" s="56">
        <v>600</v>
      </c>
      <c r="F34" s="56">
        <v>2400</v>
      </c>
      <c r="G34" s="56">
        <v>3000</v>
      </c>
      <c r="H34" s="56">
        <v>3600</v>
      </c>
      <c r="I34" s="56">
        <v>4200</v>
      </c>
      <c r="J34" s="56">
        <v>4800</v>
      </c>
      <c r="K34" s="59">
        <v>1</v>
      </c>
      <c r="L34" s="56">
        <v>2</v>
      </c>
      <c r="M34" s="56">
        <f t="shared" ref="M34:M69" si="2">K34-L34</f>
        <v>-1</v>
      </c>
      <c r="N34" s="59" t="s">
        <v>167</v>
      </c>
      <c r="O34" s="56" t="s">
        <v>168</v>
      </c>
      <c r="P34" s="56"/>
      <c r="Q34" s="59"/>
      <c r="R34" s="59"/>
      <c r="S34" s="59"/>
      <c r="T34" s="56"/>
      <c r="U34" s="56"/>
      <c r="V34" s="56"/>
      <c r="W34" s="56"/>
      <c r="X34" s="56"/>
      <c r="Y34" s="56"/>
      <c r="Z34" s="56"/>
      <c r="AA34" s="56"/>
      <c r="AB34" s="56"/>
    </row>
    <row r="35" s="52" customFormat="1" customHeight="1" spans="1:28">
      <c r="A35" s="63"/>
      <c r="B35" s="65"/>
      <c r="C35" s="56" t="s">
        <v>169</v>
      </c>
      <c r="D35" s="56">
        <v>1800</v>
      </c>
      <c r="E35" s="56">
        <v>600</v>
      </c>
      <c r="F35" s="56">
        <v>2400</v>
      </c>
      <c r="G35" s="56">
        <v>3000</v>
      </c>
      <c r="H35" s="56">
        <v>3600</v>
      </c>
      <c r="I35" s="56">
        <v>4200</v>
      </c>
      <c r="J35" s="56">
        <v>4800</v>
      </c>
      <c r="K35" s="59">
        <v>1</v>
      </c>
      <c r="L35" s="56">
        <v>1</v>
      </c>
      <c r="M35" s="56">
        <f t="shared" si="2"/>
        <v>0</v>
      </c>
      <c r="N35" s="56" t="s">
        <v>170</v>
      </c>
      <c r="O35" s="56"/>
      <c r="P35" s="56"/>
      <c r="Q35" s="59"/>
      <c r="R35" s="59"/>
      <c r="S35" s="59"/>
      <c r="T35" s="56"/>
      <c r="U35" s="56"/>
      <c r="V35" s="56"/>
      <c r="W35" s="56"/>
      <c r="X35" s="56"/>
      <c r="Y35" s="56"/>
      <c r="Z35" s="56"/>
      <c r="AA35" s="56"/>
      <c r="AB35" s="56"/>
    </row>
    <row r="36" s="52" customFormat="1" customHeight="1" spans="1:28">
      <c r="A36" s="63"/>
      <c r="B36" s="66"/>
      <c r="C36" s="56" t="s">
        <v>171</v>
      </c>
      <c r="D36" s="56">
        <v>1800</v>
      </c>
      <c r="E36" s="56">
        <v>600</v>
      </c>
      <c r="F36" s="56">
        <v>2400</v>
      </c>
      <c r="G36" s="56">
        <v>3000</v>
      </c>
      <c r="H36" s="56">
        <v>3600</v>
      </c>
      <c r="I36" s="56">
        <v>4200</v>
      </c>
      <c r="J36" s="56">
        <v>4800</v>
      </c>
      <c r="K36" s="59">
        <v>3</v>
      </c>
      <c r="L36" s="56">
        <v>3</v>
      </c>
      <c r="M36" s="56">
        <f t="shared" si="2"/>
        <v>0</v>
      </c>
      <c r="N36" s="56" t="s">
        <v>172</v>
      </c>
      <c r="O36" s="56" t="s">
        <v>173</v>
      </c>
      <c r="P36" s="56" t="s">
        <v>174</v>
      </c>
      <c r="Q36" s="59"/>
      <c r="R36" s="59"/>
      <c r="S36" s="59"/>
      <c r="T36" s="56"/>
      <c r="U36" s="56"/>
      <c r="V36" s="56"/>
      <c r="W36" s="56"/>
      <c r="X36" s="56"/>
      <c r="Y36" s="56"/>
      <c r="Z36" s="56"/>
      <c r="AA36" s="56"/>
      <c r="AB36" s="56"/>
    </row>
    <row r="37" s="52" customFormat="1" customHeight="1" spans="1:28">
      <c r="A37" s="63"/>
      <c r="B37" s="67" t="s">
        <v>175</v>
      </c>
      <c r="C37" s="56" t="s">
        <v>109</v>
      </c>
      <c r="D37" s="56">
        <v>2500</v>
      </c>
      <c r="E37" s="62">
        <v>1000</v>
      </c>
      <c r="F37" s="62">
        <v>3500</v>
      </c>
      <c r="G37" s="62">
        <v>4500</v>
      </c>
      <c r="H37" s="62">
        <v>5500</v>
      </c>
      <c r="I37" s="62">
        <v>6500</v>
      </c>
      <c r="J37" s="62">
        <v>7500</v>
      </c>
      <c r="K37" s="59">
        <v>3</v>
      </c>
      <c r="L37" s="56">
        <v>3</v>
      </c>
      <c r="M37" s="56">
        <f t="shared" si="2"/>
        <v>0</v>
      </c>
      <c r="N37" s="59" t="s">
        <v>176</v>
      </c>
      <c r="O37" s="56" t="s">
        <v>177</v>
      </c>
      <c r="P37" s="56" t="s">
        <v>178</v>
      </c>
      <c r="Q37" s="59"/>
      <c r="R37" s="59"/>
      <c r="S37" s="59"/>
      <c r="T37" s="56"/>
      <c r="U37" s="56"/>
      <c r="V37" s="56"/>
      <c r="W37" s="56"/>
      <c r="X37" s="56"/>
      <c r="Y37" s="56"/>
      <c r="Z37" s="56"/>
      <c r="AA37" s="56"/>
      <c r="AB37" s="56"/>
    </row>
    <row r="38" s="52" customFormat="1" customHeight="1" spans="1:28">
      <c r="A38" s="63"/>
      <c r="B38" s="68"/>
      <c r="C38" s="56" t="s">
        <v>48</v>
      </c>
      <c r="D38" s="56">
        <v>1800</v>
      </c>
      <c r="E38" s="56">
        <v>1000</v>
      </c>
      <c r="F38" s="56">
        <v>2800</v>
      </c>
      <c r="G38" s="56">
        <v>3800</v>
      </c>
      <c r="H38" s="56">
        <v>4800</v>
      </c>
      <c r="I38" s="56">
        <v>5800</v>
      </c>
      <c r="J38" s="56">
        <v>6800</v>
      </c>
      <c r="K38" s="59">
        <v>4</v>
      </c>
      <c r="L38" s="56">
        <v>4</v>
      </c>
      <c r="M38" s="56">
        <f t="shared" si="2"/>
        <v>0</v>
      </c>
      <c r="N38" s="56" t="s">
        <v>179</v>
      </c>
      <c r="O38" s="56" t="s">
        <v>180</v>
      </c>
      <c r="P38" s="56" t="s">
        <v>181</v>
      </c>
      <c r="Q38" s="56" t="s">
        <v>182</v>
      </c>
      <c r="T38" s="56"/>
      <c r="U38" s="56"/>
      <c r="V38" s="56"/>
      <c r="W38" s="56"/>
      <c r="X38" s="56"/>
      <c r="Y38" s="56"/>
      <c r="Z38" s="56"/>
      <c r="AA38" s="56"/>
      <c r="AB38" s="56"/>
    </row>
    <row r="39" s="52" customFormat="1" customHeight="1" spans="1:28">
      <c r="A39" s="63"/>
      <c r="B39" s="68"/>
      <c r="C39" s="56" t="s">
        <v>183</v>
      </c>
      <c r="D39" s="56">
        <v>1800</v>
      </c>
      <c r="E39" s="56">
        <v>600</v>
      </c>
      <c r="F39" s="56">
        <v>2400</v>
      </c>
      <c r="G39" s="56">
        <v>3000</v>
      </c>
      <c r="H39" s="56">
        <v>3600</v>
      </c>
      <c r="I39" s="56">
        <v>4200</v>
      </c>
      <c r="J39" s="56">
        <v>4800</v>
      </c>
      <c r="K39" s="59">
        <v>12</v>
      </c>
      <c r="L39" s="56">
        <v>11</v>
      </c>
      <c r="M39" s="56">
        <f t="shared" si="2"/>
        <v>1</v>
      </c>
      <c r="N39" s="56" t="s">
        <v>184</v>
      </c>
      <c r="O39" s="56" t="s">
        <v>185</v>
      </c>
      <c r="P39" s="56" t="s">
        <v>186</v>
      </c>
      <c r="Q39" s="56" t="s">
        <v>187</v>
      </c>
      <c r="R39" s="56" t="s">
        <v>188</v>
      </c>
      <c r="S39" s="56" t="s">
        <v>189</v>
      </c>
      <c r="T39" s="56" t="s">
        <v>190</v>
      </c>
      <c r="U39" s="56" t="s">
        <v>191</v>
      </c>
      <c r="V39" s="56" t="s">
        <v>192</v>
      </c>
      <c r="W39" s="56" t="s">
        <v>193</v>
      </c>
      <c r="X39" s="56" t="s">
        <v>194</v>
      </c>
      <c r="Z39" s="56"/>
      <c r="AA39" s="56"/>
      <c r="AB39" s="56"/>
    </row>
    <row r="40" s="52" customFormat="1" customHeight="1" spans="1:28">
      <c r="A40" s="63"/>
      <c r="B40" s="68"/>
      <c r="C40" s="56" t="s">
        <v>195</v>
      </c>
      <c r="D40" s="56">
        <v>1800</v>
      </c>
      <c r="E40" s="56">
        <v>600</v>
      </c>
      <c r="F40" s="56">
        <v>2400</v>
      </c>
      <c r="G40" s="56">
        <v>3000</v>
      </c>
      <c r="H40" s="56">
        <v>3600</v>
      </c>
      <c r="I40" s="56">
        <v>4200</v>
      </c>
      <c r="J40" s="56">
        <v>4800</v>
      </c>
      <c r="K40" s="59">
        <v>2</v>
      </c>
      <c r="L40" s="56">
        <v>2</v>
      </c>
      <c r="M40" s="56">
        <f t="shared" si="2"/>
        <v>0</v>
      </c>
      <c r="N40" s="56" t="s">
        <v>181</v>
      </c>
      <c r="O40" s="56" t="s">
        <v>196</v>
      </c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97"/>
      <c r="AA40" s="56"/>
      <c r="AB40" s="56"/>
    </row>
    <row r="41" s="52" customFormat="1" customHeight="1" spans="1:28">
      <c r="A41" s="63"/>
      <c r="B41" s="68"/>
      <c r="C41" s="56" t="s">
        <v>197</v>
      </c>
      <c r="D41" s="56">
        <v>1800</v>
      </c>
      <c r="E41" s="56">
        <v>600</v>
      </c>
      <c r="F41" s="56">
        <v>2400</v>
      </c>
      <c r="G41" s="56">
        <v>3000</v>
      </c>
      <c r="H41" s="56">
        <v>3600</v>
      </c>
      <c r="I41" s="56">
        <v>4200</v>
      </c>
      <c r="J41" s="56">
        <v>4800</v>
      </c>
      <c r="K41" s="59">
        <v>5</v>
      </c>
      <c r="L41" s="56">
        <v>4</v>
      </c>
      <c r="M41" s="56">
        <f t="shared" si="2"/>
        <v>1</v>
      </c>
      <c r="N41" s="56" t="s">
        <v>198</v>
      </c>
      <c r="O41" s="56" t="s">
        <v>199</v>
      </c>
      <c r="P41" s="56" t="s">
        <v>200</v>
      </c>
      <c r="Q41" s="52" t="s">
        <v>201</v>
      </c>
      <c r="R41" s="56"/>
      <c r="S41" s="56"/>
      <c r="T41" s="56"/>
      <c r="U41" s="56"/>
      <c r="V41" s="56"/>
      <c r="W41" s="56"/>
      <c r="X41" s="59"/>
      <c r="Y41" s="59"/>
      <c r="Z41" s="59"/>
      <c r="AA41" s="56"/>
      <c r="AB41" s="56"/>
    </row>
    <row r="42" s="52" customFormat="1" customHeight="1" spans="1:28">
      <c r="A42" s="63"/>
      <c r="B42" s="68"/>
      <c r="C42" s="56" t="s">
        <v>202</v>
      </c>
      <c r="D42" s="56">
        <v>2500</v>
      </c>
      <c r="E42" s="56">
        <v>1000</v>
      </c>
      <c r="F42" s="56">
        <v>3500</v>
      </c>
      <c r="G42" s="56">
        <v>4500</v>
      </c>
      <c r="H42" s="56">
        <v>5500</v>
      </c>
      <c r="I42" s="56">
        <v>6500</v>
      </c>
      <c r="J42" s="56">
        <v>7500</v>
      </c>
      <c r="K42" s="59">
        <v>15</v>
      </c>
      <c r="L42" s="56">
        <v>8</v>
      </c>
      <c r="M42" s="56">
        <f t="shared" si="2"/>
        <v>7</v>
      </c>
      <c r="N42" s="56" t="s">
        <v>203</v>
      </c>
      <c r="O42" s="56" t="s">
        <v>204</v>
      </c>
      <c r="P42" s="56" t="s">
        <v>205</v>
      </c>
      <c r="Q42" s="56" t="s">
        <v>206</v>
      </c>
      <c r="R42" s="56" t="s">
        <v>207</v>
      </c>
      <c r="S42" s="56" t="s">
        <v>208</v>
      </c>
      <c r="T42" s="56" t="s">
        <v>209</v>
      </c>
      <c r="U42" s="56" t="s">
        <v>210</v>
      </c>
      <c r="X42" s="59"/>
      <c r="Y42" s="59"/>
      <c r="Z42" s="59"/>
      <c r="AA42" s="56"/>
      <c r="AB42" s="56"/>
    </row>
    <row r="43" s="52" customFormat="1" customHeight="1" spans="1:28">
      <c r="A43" s="63"/>
      <c r="B43" s="69"/>
      <c r="C43" s="56" t="s">
        <v>211</v>
      </c>
      <c r="D43" s="56">
        <v>1800</v>
      </c>
      <c r="E43" s="56">
        <v>400</v>
      </c>
      <c r="F43" s="56">
        <v>2200</v>
      </c>
      <c r="G43" s="56">
        <v>2600</v>
      </c>
      <c r="H43" s="56">
        <v>3000</v>
      </c>
      <c r="I43" s="56">
        <v>3400</v>
      </c>
      <c r="J43" s="56">
        <v>3800</v>
      </c>
      <c r="K43" s="59">
        <v>15</v>
      </c>
      <c r="L43" s="56">
        <v>13</v>
      </c>
      <c r="M43" s="56">
        <f t="shared" si="2"/>
        <v>2</v>
      </c>
      <c r="N43" s="56" t="s">
        <v>212</v>
      </c>
      <c r="O43" s="56" t="s">
        <v>213</v>
      </c>
      <c r="P43" s="56" t="s">
        <v>214</v>
      </c>
      <c r="Q43" s="56" t="s">
        <v>215</v>
      </c>
      <c r="R43" s="56" t="s">
        <v>216</v>
      </c>
      <c r="S43" s="56" t="s">
        <v>217</v>
      </c>
      <c r="T43" s="56" t="s">
        <v>218</v>
      </c>
      <c r="U43" s="56" t="s">
        <v>219</v>
      </c>
      <c r="V43" s="56" t="s">
        <v>220</v>
      </c>
      <c r="W43" s="56" t="s">
        <v>221</v>
      </c>
      <c r="X43" s="56" t="s">
        <v>222</v>
      </c>
      <c r="Y43" s="56" t="s">
        <v>223</v>
      </c>
      <c r="Z43" s="56" t="s">
        <v>224</v>
      </c>
      <c r="AA43" s="56"/>
      <c r="AB43" s="56"/>
    </row>
    <row r="44" s="52" customFormat="1" customHeight="1" spans="1:28">
      <c r="A44" s="63"/>
      <c r="B44" s="60" t="s">
        <v>225</v>
      </c>
      <c r="C44" s="56" t="s">
        <v>109</v>
      </c>
      <c r="D44" s="56">
        <v>2500</v>
      </c>
      <c r="E44" s="62">
        <v>1000</v>
      </c>
      <c r="F44" s="62">
        <v>3500</v>
      </c>
      <c r="G44" s="62">
        <v>4500</v>
      </c>
      <c r="H44" s="62">
        <v>5500</v>
      </c>
      <c r="I44" s="62">
        <v>6500</v>
      </c>
      <c r="J44" s="62">
        <v>7500</v>
      </c>
      <c r="K44" s="59">
        <v>2</v>
      </c>
      <c r="L44" s="56">
        <v>2</v>
      </c>
      <c r="M44" s="56">
        <f t="shared" si="2"/>
        <v>0</v>
      </c>
      <c r="N44" s="56" t="s">
        <v>226</v>
      </c>
      <c r="O44" s="56" t="s">
        <v>227</v>
      </c>
      <c r="P44" s="56"/>
      <c r="Q44" s="56"/>
      <c r="R44" s="56"/>
      <c r="S44" s="56"/>
      <c r="T44" s="56"/>
      <c r="U44" s="56"/>
      <c r="V44" s="56"/>
      <c r="W44" s="93"/>
      <c r="X44" s="56"/>
      <c r="Y44" s="56"/>
      <c r="Z44" s="56"/>
      <c r="AA44" s="56"/>
      <c r="AB44" s="56"/>
    </row>
    <row r="45" customHeight="1" spans="1:28">
      <c r="A45" s="63"/>
      <c r="B45" s="70"/>
      <c r="C45" s="14" t="s">
        <v>48</v>
      </c>
      <c r="D45" s="14">
        <v>1800</v>
      </c>
      <c r="E45" s="14">
        <v>1000</v>
      </c>
      <c r="F45" s="14">
        <v>2800</v>
      </c>
      <c r="G45" s="14">
        <v>3800</v>
      </c>
      <c r="H45" s="14">
        <v>4800</v>
      </c>
      <c r="I45" s="14">
        <v>5800</v>
      </c>
      <c r="J45" s="14">
        <v>6800</v>
      </c>
      <c r="K45" s="77">
        <v>1</v>
      </c>
      <c r="L45" s="14">
        <v>1</v>
      </c>
      <c r="M45" s="56">
        <f t="shared" si="2"/>
        <v>0</v>
      </c>
      <c r="N45" s="85" t="s">
        <v>228</v>
      </c>
      <c r="O45" s="85"/>
      <c r="P45" s="85"/>
      <c r="Q45" s="85"/>
      <c r="R45" s="85"/>
      <c r="S45" s="85"/>
      <c r="T45" s="85"/>
      <c r="U45" s="85"/>
      <c r="V45" s="85"/>
      <c r="X45" s="85"/>
      <c r="Y45" s="85"/>
      <c r="Z45" s="85"/>
      <c r="AA45" s="85"/>
      <c r="AB45" s="14"/>
    </row>
    <row r="46" customHeight="1" spans="1:28">
      <c r="A46" s="63"/>
      <c r="B46" s="70"/>
      <c r="C46" s="14" t="s">
        <v>229</v>
      </c>
      <c r="D46" s="14">
        <v>2500</v>
      </c>
      <c r="E46" s="14">
        <v>1000</v>
      </c>
      <c r="F46" s="14">
        <v>3500</v>
      </c>
      <c r="G46" s="14">
        <v>4500</v>
      </c>
      <c r="H46" s="14">
        <v>5500</v>
      </c>
      <c r="I46" s="14">
        <v>6500</v>
      </c>
      <c r="J46" s="14">
        <v>7500</v>
      </c>
      <c r="K46" s="77">
        <v>8</v>
      </c>
      <c r="L46" s="14">
        <v>5</v>
      </c>
      <c r="M46" s="56">
        <f t="shared" si="2"/>
        <v>3</v>
      </c>
      <c r="N46" s="85" t="s">
        <v>230</v>
      </c>
      <c r="O46" s="85" t="s">
        <v>231</v>
      </c>
      <c r="P46" s="85" t="s">
        <v>232</v>
      </c>
      <c r="Q46" s="85" t="s">
        <v>233</v>
      </c>
      <c r="R46" s="56" t="s">
        <v>234</v>
      </c>
      <c r="S46" s="85"/>
      <c r="T46" s="85"/>
      <c r="U46" s="85"/>
      <c r="V46" s="85"/>
      <c r="X46" s="92"/>
      <c r="Y46" s="92"/>
      <c r="Z46" s="92"/>
      <c r="AA46" s="85"/>
      <c r="AB46" s="14"/>
    </row>
    <row r="47" customHeight="1" spans="1:28">
      <c r="A47" s="63"/>
      <c r="B47" s="70"/>
      <c r="C47" s="14" t="s">
        <v>235</v>
      </c>
      <c r="D47" s="14">
        <v>2500</v>
      </c>
      <c r="E47" s="14">
        <v>1000</v>
      </c>
      <c r="F47" s="14">
        <v>3500</v>
      </c>
      <c r="G47" s="14">
        <v>4500</v>
      </c>
      <c r="H47" s="14">
        <v>5500</v>
      </c>
      <c r="I47" s="14">
        <v>6500</v>
      </c>
      <c r="J47" s="14">
        <v>7500</v>
      </c>
      <c r="K47" s="77">
        <v>10</v>
      </c>
      <c r="L47" s="14">
        <v>7</v>
      </c>
      <c r="M47" s="56">
        <f t="shared" si="2"/>
        <v>3</v>
      </c>
      <c r="N47" s="85" t="s">
        <v>236</v>
      </c>
      <c r="O47" s="85" t="s">
        <v>237</v>
      </c>
      <c r="P47" s="85" t="s">
        <v>238</v>
      </c>
      <c r="Q47" s="85" t="s">
        <v>239</v>
      </c>
      <c r="R47" s="92" t="s">
        <v>240</v>
      </c>
      <c r="S47" s="92" t="s">
        <v>241</v>
      </c>
      <c r="T47" s="92" t="s">
        <v>242</v>
      </c>
      <c r="V47" s="92"/>
      <c r="W47" s="92"/>
      <c r="X47" s="92"/>
      <c r="Y47" s="92"/>
      <c r="Z47" s="92"/>
      <c r="AA47" s="85"/>
      <c r="AB47" s="14"/>
    </row>
    <row r="48" customHeight="1" spans="1:28">
      <c r="A48" s="63"/>
      <c r="B48" s="70"/>
      <c r="C48" s="14" t="s">
        <v>243</v>
      </c>
      <c r="D48" s="14">
        <v>2000</v>
      </c>
      <c r="E48" s="14">
        <v>1000</v>
      </c>
      <c r="F48" s="14">
        <v>3000</v>
      </c>
      <c r="G48" s="14">
        <v>4000</v>
      </c>
      <c r="H48" s="14">
        <v>5000</v>
      </c>
      <c r="I48" s="14">
        <v>6000</v>
      </c>
      <c r="J48" s="14">
        <v>7000</v>
      </c>
      <c r="K48" s="77">
        <v>3</v>
      </c>
      <c r="L48" s="14">
        <v>1</v>
      </c>
      <c r="M48" s="56">
        <f t="shared" si="2"/>
        <v>2</v>
      </c>
      <c r="N48" s="85" t="s">
        <v>244</v>
      </c>
      <c r="O48" s="85"/>
      <c r="P48" s="85"/>
      <c r="Q48" s="85"/>
      <c r="R48" s="92"/>
      <c r="S48" s="92"/>
      <c r="T48" s="92"/>
      <c r="U48" s="92"/>
      <c r="V48" s="92"/>
      <c r="W48" s="92"/>
      <c r="X48" s="92"/>
      <c r="Y48" s="92"/>
      <c r="Z48" s="92"/>
      <c r="AA48" s="85"/>
      <c r="AB48" s="14"/>
    </row>
    <row r="49" customHeight="1" spans="1:28">
      <c r="A49" s="63"/>
      <c r="B49" s="71"/>
      <c r="C49" s="14" t="s">
        <v>211</v>
      </c>
      <c r="D49" s="14">
        <v>1800</v>
      </c>
      <c r="E49" s="14">
        <v>400</v>
      </c>
      <c r="F49" s="14">
        <v>2200</v>
      </c>
      <c r="G49" s="14">
        <v>2600</v>
      </c>
      <c r="H49" s="14">
        <v>3000</v>
      </c>
      <c r="I49" s="14">
        <v>3400</v>
      </c>
      <c r="J49" s="14">
        <v>3800</v>
      </c>
      <c r="K49" s="77">
        <v>15</v>
      </c>
      <c r="L49" s="14">
        <v>10</v>
      </c>
      <c r="M49" s="14">
        <f t="shared" si="2"/>
        <v>5</v>
      </c>
      <c r="N49" s="85" t="s">
        <v>245</v>
      </c>
      <c r="O49" s="85" t="s">
        <v>246</v>
      </c>
      <c r="P49" s="85" t="s">
        <v>247</v>
      </c>
      <c r="Q49" s="92" t="s">
        <v>248</v>
      </c>
      <c r="R49" s="92" t="s">
        <v>249</v>
      </c>
      <c r="S49" s="92" t="s">
        <v>250</v>
      </c>
      <c r="T49" s="92" t="s">
        <v>251</v>
      </c>
      <c r="U49" s="92" t="s">
        <v>252</v>
      </c>
      <c r="V49" s="92" t="s">
        <v>253</v>
      </c>
      <c r="W49" s="92" t="s">
        <v>254</v>
      </c>
      <c r="Y49" s="92"/>
      <c r="Z49" s="92"/>
      <c r="AA49" s="85"/>
      <c r="AB49" s="14"/>
    </row>
    <row r="50" customHeight="1" spans="1:28">
      <c r="A50" s="63"/>
      <c r="B50" s="70" t="s">
        <v>255</v>
      </c>
      <c r="C50" s="14" t="s">
        <v>48</v>
      </c>
      <c r="D50" s="14">
        <v>1800</v>
      </c>
      <c r="E50" s="14">
        <v>1000</v>
      </c>
      <c r="F50" s="14">
        <v>2800</v>
      </c>
      <c r="G50" s="14">
        <v>3800</v>
      </c>
      <c r="H50" s="14">
        <v>4800</v>
      </c>
      <c r="I50" s="14">
        <v>5800</v>
      </c>
      <c r="J50" s="14">
        <v>6800</v>
      </c>
      <c r="K50" s="77">
        <v>2</v>
      </c>
      <c r="L50" s="14">
        <v>2</v>
      </c>
      <c r="M50" s="14">
        <v>0</v>
      </c>
      <c r="N50" s="85" t="s">
        <v>256</v>
      </c>
      <c r="O50" s="85" t="s">
        <v>257</v>
      </c>
      <c r="P50" s="85"/>
      <c r="Q50" s="85"/>
      <c r="R50" s="92"/>
      <c r="S50" s="92"/>
      <c r="T50" s="92"/>
      <c r="U50" s="92"/>
      <c r="V50" s="92"/>
      <c r="W50" s="92"/>
      <c r="X50" s="92"/>
      <c r="Y50" s="92"/>
      <c r="Z50" s="92"/>
      <c r="AA50" s="85"/>
      <c r="AB50" s="14"/>
    </row>
    <row r="51" customHeight="1" spans="1:28">
      <c r="A51" s="63"/>
      <c r="B51" s="70"/>
      <c r="C51" s="14" t="s">
        <v>258</v>
      </c>
      <c r="D51" s="14">
        <v>1800</v>
      </c>
      <c r="E51" s="14">
        <v>600</v>
      </c>
      <c r="F51" s="14">
        <v>2400</v>
      </c>
      <c r="G51" s="14">
        <v>3000</v>
      </c>
      <c r="H51" s="14">
        <v>3600</v>
      </c>
      <c r="I51" s="14">
        <v>4200</v>
      </c>
      <c r="J51" s="14">
        <v>4800</v>
      </c>
      <c r="K51" s="77"/>
      <c r="L51" s="14"/>
      <c r="M51" s="14">
        <f t="shared" si="2"/>
        <v>0</v>
      </c>
      <c r="N51" s="85"/>
      <c r="P51" s="85"/>
      <c r="Q51" s="85"/>
      <c r="R51" s="92"/>
      <c r="S51" s="92"/>
      <c r="T51" s="92"/>
      <c r="U51" s="92"/>
      <c r="V51" s="92"/>
      <c r="W51" s="92"/>
      <c r="X51" s="92"/>
      <c r="Y51" s="92"/>
      <c r="Z51" s="92"/>
      <c r="AA51" s="85"/>
      <c r="AB51" s="14"/>
    </row>
    <row r="52" customHeight="1" spans="1:28">
      <c r="A52" s="63"/>
      <c r="B52" s="70"/>
      <c r="C52" s="14" t="s">
        <v>259</v>
      </c>
      <c r="D52" s="14">
        <v>1800</v>
      </c>
      <c r="E52" s="14">
        <v>1000</v>
      </c>
      <c r="F52" s="14">
        <v>2800</v>
      </c>
      <c r="G52" s="14">
        <v>3800</v>
      </c>
      <c r="H52" s="14">
        <v>4800</v>
      </c>
      <c r="I52" s="14">
        <v>5800</v>
      </c>
      <c r="J52" s="14">
        <v>6800</v>
      </c>
      <c r="K52" s="77"/>
      <c r="L52" s="14"/>
      <c r="M52" s="14">
        <f t="shared" si="2"/>
        <v>0</v>
      </c>
      <c r="N52" s="85"/>
      <c r="O52" s="85"/>
      <c r="P52" s="85"/>
      <c r="Q52" s="85"/>
      <c r="R52" s="92"/>
      <c r="S52" s="92"/>
      <c r="T52" s="92"/>
      <c r="U52" s="92"/>
      <c r="V52" s="92"/>
      <c r="W52" s="92"/>
      <c r="X52" s="92"/>
      <c r="Y52" s="92"/>
      <c r="Z52" s="92"/>
      <c r="AA52" s="85"/>
      <c r="AB52" s="14"/>
    </row>
    <row r="53" customHeight="1" spans="1:28">
      <c r="A53" s="63"/>
      <c r="B53" s="70"/>
      <c r="C53" s="14" t="s">
        <v>260</v>
      </c>
      <c r="D53" s="14">
        <v>1800</v>
      </c>
      <c r="E53" s="14">
        <v>1000</v>
      </c>
      <c r="F53" s="14">
        <v>2800</v>
      </c>
      <c r="G53" s="14">
        <v>3800</v>
      </c>
      <c r="H53" s="14">
        <v>4800</v>
      </c>
      <c r="I53" s="14">
        <v>5800</v>
      </c>
      <c r="J53" s="14">
        <v>6800</v>
      </c>
      <c r="K53" s="77"/>
      <c r="L53" s="14"/>
      <c r="M53" s="14">
        <f t="shared" si="2"/>
        <v>0</v>
      </c>
      <c r="N53" s="85"/>
      <c r="O53" s="85"/>
      <c r="P53" s="85"/>
      <c r="Q53" s="85"/>
      <c r="R53" s="92"/>
      <c r="S53" s="92"/>
      <c r="T53" s="92"/>
      <c r="U53" s="92"/>
      <c r="V53" s="92"/>
      <c r="W53" s="92"/>
      <c r="X53" s="92"/>
      <c r="Y53" s="92"/>
      <c r="Z53" s="92"/>
      <c r="AA53" s="85"/>
      <c r="AB53" s="14"/>
    </row>
    <row r="54" customHeight="1" spans="1:28">
      <c r="A54" s="63"/>
      <c r="B54" s="70"/>
      <c r="C54" s="14" t="s">
        <v>261</v>
      </c>
      <c r="D54" s="14">
        <v>1800</v>
      </c>
      <c r="E54" s="14">
        <v>1000</v>
      </c>
      <c r="F54" s="14">
        <v>2800</v>
      </c>
      <c r="G54" s="14">
        <v>3800</v>
      </c>
      <c r="H54" s="14">
        <v>4800</v>
      </c>
      <c r="I54" s="14">
        <v>5800</v>
      </c>
      <c r="J54" s="14">
        <v>6800</v>
      </c>
      <c r="K54" s="77"/>
      <c r="L54" s="14"/>
      <c r="M54" s="14">
        <f t="shared" si="2"/>
        <v>0</v>
      </c>
      <c r="N54" s="85"/>
      <c r="O54" s="85"/>
      <c r="P54" s="85"/>
      <c r="Q54" s="85"/>
      <c r="R54" s="92"/>
      <c r="S54" s="92"/>
      <c r="T54" s="92"/>
      <c r="U54" s="92"/>
      <c r="V54" s="92"/>
      <c r="W54" s="92"/>
      <c r="X54" s="92"/>
      <c r="Y54" s="92"/>
      <c r="Z54" s="92"/>
      <c r="AA54" s="85"/>
      <c r="AB54" s="14"/>
    </row>
    <row r="55" customHeight="1" spans="1:28">
      <c r="A55" s="72"/>
      <c r="B55" s="71"/>
      <c r="C55" s="14" t="s">
        <v>262</v>
      </c>
      <c r="D55" s="14">
        <v>1800</v>
      </c>
      <c r="E55" s="14">
        <v>400</v>
      </c>
      <c r="F55" s="14">
        <v>2200</v>
      </c>
      <c r="G55" s="14">
        <v>2600</v>
      </c>
      <c r="H55" s="14">
        <v>3000</v>
      </c>
      <c r="I55" s="14">
        <v>3400</v>
      </c>
      <c r="J55" s="14">
        <v>3800</v>
      </c>
      <c r="K55" s="14">
        <v>10</v>
      </c>
      <c r="L55" s="14">
        <v>9</v>
      </c>
      <c r="M55" s="14">
        <f t="shared" si="2"/>
        <v>1</v>
      </c>
      <c r="N55" s="85" t="s">
        <v>263</v>
      </c>
      <c r="O55" s="85" t="s">
        <v>264</v>
      </c>
      <c r="P55" s="85" t="s">
        <v>265</v>
      </c>
      <c r="Q55" s="85" t="s">
        <v>266</v>
      </c>
      <c r="R55" s="85" t="s">
        <v>267</v>
      </c>
      <c r="S55" s="85" t="s">
        <v>268</v>
      </c>
      <c r="T55" s="85" t="s">
        <v>269</v>
      </c>
      <c r="U55" s="85" t="s">
        <v>270</v>
      </c>
      <c r="V55" s="86" t="s">
        <v>271</v>
      </c>
      <c r="W55" s="86"/>
      <c r="X55" s="94"/>
      <c r="Y55" s="94"/>
      <c r="Z55" s="94"/>
      <c r="AA55" s="85"/>
      <c r="AB55" s="14"/>
    </row>
    <row r="56" customHeight="1" spans="1:28">
      <c r="A56" s="60" t="s">
        <v>272</v>
      </c>
      <c r="B56" s="73" t="s">
        <v>74</v>
      </c>
      <c r="C56" s="74"/>
      <c r="D56" s="14">
        <v>1800</v>
      </c>
      <c r="E56" s="14">
        <v>300</v>
      </c>
      <c r="F56" s="14">
        <v>2100</v>
      </c>
      <c r="G56" s="14">
        <v>2400</v>
      </c>
      <c r="H56" s="14">
        <v>2700</v>
      </c>
      <c r="I56" s="14">
        <v>3000</v>
      </c>
      <c r="J56" s="14">
        <v>3300</v>
      </c>
      <c r="K56" s="14">
        <v>2</v>
      </c>
      <c r="L56" s="14">
        <v>2</v>
      </c>
      <c r="M56" s="14">
        <f t="shared" si="2"/>
        <v>0</v>
      </c>
      <c r="N56" s="85" t="s">
        <v>273</v>
      </c>
      <c r="O56" s="85" t="s">
        <v>274</v>
      </c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14"/>
      <c r="AB56" s="14"/>
    </row>
    <row r="57" customHeight="1" spans="1:28">
      <c r="A57" s="70"/>
      <c r="B57" s="73" t="s">
        <v>80</v>
      </c>
      <c r="C57" s="74"/>
      <c r="D57" s="14">
        <v>1800</v>
      </c>
      <c r="E57" s="14">
        <v>300</v>
      </c>
      <c r="F57" s="14">
        <v>2100</v>
      </c>
      <c r="G57" s="14">
        <v>2400</v>
      </c>
      <c r="H57" s="14">
        <v>2700</v>
      </c>
      <c r="I57" s="14">
        <v>3000</v>
      </c>
      <c r="J57" s="14">
        <v>3300</v>
      </c>
      <c r="K57" s="14">
        <v>1</v>
      </c>
      <c r="L57" s="14">
        <v>1</v>
      </c>
      <c r="M57" s="14">
        <f t="shared" si="2"/>
        <v>0</v>
      </c>
      <c r="N57" s="86" t="s">
        <v>275</v>
      </c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14"/>
      <c r="AB57" s="14"/>
    </row>
    <row r="58" customHeight="1" spans="1:28">
      <c r="A58" s="70"/>
      <c r="B58" s="73" t="s">
        <v>82</v>
      </c>
      <c r="C58" s="74"/>
      <c r="D58" s="14">
        <v>1800</v>
      </c>
      <c r="E58" s="14">
        <v>300</v>
      </c>
      <c r="F58" s="14">
        <v>2100</v>
      </c>
      <c r="G58" s="14">
        <v>2400</v>
      </c>
      <c r="H58" s="14">
        <v>2700</v>
      </c>
      <c r="I58" s="14">
        <v>3000</v>
      </c>
      <c r="J58" s="14">
        <v>3300</v>
      </c>
      <c r="K58" s="14">
        <v>1</v>
      </c>
      <c r="L58" s="14">
        <v>1</v>
      </c>
      <c r="M58" s="14">
        <f t="shared" si="2"/>
        <v>0</v>
      </c>
      <c r="N58" s="86" t="s">
        <v>276</v>
      </c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14"/>
      <c r="AB58" s="14"/>
    </row>
    <row r="59" customHeight="1" spans="1:28">
      <c r="A59" s="70"/>
      <c r="B59" s="73" t="s">
        <v>84</v>
      </c>
      <c r="C59" s="74"/>
      <c r="D59" s="14">
        <v>1800</v>
      </c>
      <c r="E59" s="14">
        <v>300</v>
      </c>
      <c r="F59" s="14">
        <v>2100</v>
      </c>
      <c r="G59" s="14">
        <v>2400</v>
      </c>
      <c r="H59" s="14">
        <v>2700</v>
      </c>
      <c r="I59" s="14">
        <v>3000</v>
      </c>
      <c r="J59" s="14">
        <v>3300</v>
      </c>
      <c r="K59" s="14">
        <v>1</v>
      </c>
      <c r="L59" s="14">
        <v>1</v>
      </c>
      <c r="M59" s="14">
        <f t="shared" si="2"/>
        <v>0</v>
      </c>
      <c r="N59" s="86" t="s">
        <v>277</v>
      </c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14"/>
      <c r="AB59" s="14"/>
    </row>
    <row r="60" customHeight="1" spans="1:28">
      <c r="A60" s="70"/>
      <c r="B60" s="73" t="s">
        <v>278</v>
      </c>
      <c r="C60" s="74"/>
      <c r="D60" s="14">
        <v>1800</v>
      </c>
      <c r="E60" s="14">
        <v>800</v>
      </c>
      <c r="F60" s="14">
        <v>2600</v>
      </c>
      <c r="G60" s="14">
        <v>3400</v>
      </c>
      <c r="H60" s="14">
        <v>4200</v>
      </c>
      <c r="I60" s="14">
        <v>5000</v>
      </c>
      <c r="J60" s="14">
        <v>5800</v>
      </c>
      <c r="K60" s="14">
        <v>1</v>
      </c>
      <c r="L60" s="14">
        <v>0</v>
      </c>
      <c r="M60" s="14">
        <f t="shared" si="2"/>
        <v>1</v>
      </c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14"/>
      <c r="AB60" s="14"/>
    </row>
    <row r="61" ht="19.5" customHeight="1" spans="1:28">
      <c r="A61" s="71"/>
      <c r="B61" s="75" t="s">
        <v>279</v>
      </c>
      <c r="C61" s="76"/>
      <c r="D61" s="14">
        <v>1800</v>
      </c>
      <c r="E61" s="14">
        <v>300</v>
      </c>
      <c r="F61" s="14">
        <v>2100</v>
      </c>
      <c r="G61" s="14">
        <v>2400</v>
      </c>
      <c r="H61" s="14">
        <v>2700</v>
      </c>
      <c r="I61" s="14">
        <v>3000</v>
      </c>
      <c r="J61" s="14">
        <v>3300</v>
      </c>
      <c r="K61" s="77">
        <v>1</v>
      </c>
      <c r="L61" s="14">
        <v>0</v>
      </c>
      <c r="M61" s="14">
        <f t="shared" si="2"/>
        <v>1</v>
      </c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14"/>
    </row>
    <row r="62" customHeight="1" spans="1:28">
      <c r="A62" s="14" t="s">
        <v>280</v>
      </c>
      <c r="B62" s="14" t="s">
        <v>281</v>
      </c>
      <c r="C62" s="14"/>
      <c r="D62" s="14">
        <v>1350</v>
      </c>
      <c r="E62" s="14">
        <v>200</v>
      </c>
      <c r="F62" s="14">
        <v>1550</v>
      </c>
      <c r="G62" s="14">
        <v>1750</v>
      </c>
      <c r="H62" s="14">
        <v>1950</v>
      </c>
      <c r="I62" s="14">
        <v>2150</v>
      </c>
      <c r="J62" s="14">
        <v>2350</v>
      </c>
      <c r="K62" s="14">
        <v>0</v>
      </c>
      <c r="L62" s="14">
        <v>0</v>
      </c>
      <c r="M62" s="14">
        <f t="shared" si="2"/>
        <v>0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14"/>
      <c r="AB62" s="14"/>
    </row>
    <row r="63" customHeight="1" spans="1:28">
      <c r="A63" s="14"/>
      <c r="B63" s="14" t="s">
        <v>282</v>
      </c>
      <c r="C63" s="14"/>
      <c r="D63" s="14">
        <v>1350</v>
      </c>
      <c r="E63" s="14">
        <v>300</v>
      </c>
      <c r="F63" s="14">
        <v>1650</v>
      </c>
      <c r="G63" s="14">
        <v>1950</v>
      </c>
      <c r="H63" s="14">
        <v>2250</v>
      </c>
      <c r="I63" s="14">
        <v>2550</v>
      </c>
      <c r="J63" s="14">
        <v>2850</v>
      </c>
      <c r="K63" s="14">
        <v>0</v>
      </c>
      <c r="L63" s="14">
        <v>0</v>
      </c>
      <c r="M63" s="14">
        <f t="shared" si="2"/>
        <v>0</v>
      </c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14"/>
      <c r="AB63" s="14"/>
    </row>
    <row r="64" customHeight="1" spans="1:28">
      <c r="A64" s="14"/>
      <c r="B64" s="77" t="s">
        <v>283</v>
      </c>
      <c r="C64" s="77"/>
      <c r="D64" s="14">
        <v>1350</v>
      </c>
      <c r="E64" s="14">
        <v>500</v>
      </c>
      <c r="F64" s="14">
        <v>1850</v>
      </c>
      <c r="G64" s="14">
        <v>2350</v>
      </c>
      <c r="H64" s="14">
        <v>2850</v>
      </c>
      <c r="I64" s="14">
        <v>3350</v>
      </c>
      <c r="J64" s="14">
        <v>3850</v>
      </c>
      <c r="K64" s="14">
        <v>0</v>
      </c>
      <c r="L64" s="14">
        <v>0</v>
      </c>
      <c r="M64" s="14">
        <f t="shared" si="2"/>
        <v>0</v>
      </c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5"/>
      <c r="AB64" s="14"/>
    </row>
    <row r="65" customHeight="1" spans="1:28">
      <c r="A65" s="14"/>
      <c r="B65" s="77" t="s">
        <v>284</v>
      </c>
      <c r="C65" s="77"/>
      <c r="D65" s="14">
        <v>1350</v>
      </c>
      <c r="E65" s="14">
        <v>200</v>
      </c>
      <c r="F65" s="14">
        <v>1550</v>
      </c>
      <c r="G65" s="14">
        <v>1750</v>
      </c>
      <c r="H65" s="14">
        <v>1950</v>
      </c>
      <c r="I65" s="14">
        <v>2150</v>
      </c>
      <c r="J65" s="14">
        <v>2350</v>
      </c>
      <c r="K65" s="14">
        <v>0</v>
      </c>
      <c r="L65" s="14">
        <v>0</v>
      </c>
      <c r="M65" s="14">
        <f t="shared" si="2"/>
        <v>0</v>
      </c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14"/>
    </row>
    <row r="66" customHeight="1" spans="1:28">
      <c r="A66" s="14" t="s">
        <v>285</v>
      </c>
      <c r="B66" s="14" t="s">
        <v>281</v>
      </c>
      <c r="C66" s="14"/>
      <c r="D66" s="14">
        <v>1350</v>
      </c>
      <c r="E66" s="14">
        <v>300</v>
      </c>
      <c r="F66" s="14">
        <v>1650</v>
      </c>
      <c r="G66" s="14">
        <v>1950</v>
      </c>
      <c r="H66" s="14">
        <v>2250</v>
      </c>
      <c r="I66" s="14">
        <v>2550</v>
      </c>
      <c r="J66" s="14">
        <v>2850</v>
      </c>
      <c r="K66" s="14">
        <v>0</v>
      </c>
      <c r="L66" s="14">
        <v>0</v>
      </c>
      <c r="M66" s="14">
        <f t="shared" si="2"/>
        <v>0</v>
      </c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14"/>
      <c r="AB66" s="14"/>
    </row>
    <row r="67" customHeight="1" spans="1:28">
      <c r="A67" s="14"/>
      <c r="B67" s="14" t="s">
        <v>282</v>
      </c>
      <c r="C67" s="14"/>
      <c r="D67" s="14">
        <v>1350</v>
      </c>
      <c r="E67" s="14">
        <v>400</v>
      </c>
      <c r="F67" s="14">
        <v>1750</v>
      </c>
      <c r="G67" s="14">
        <v>2150</v>
      </c>
      <c r="H67" s="14">
        <v>2550</v>
      </c>
      <c r="I67" s="14">
        <v>2950</v>
      </c>
      <c r="J67" s="14">
        <v>3350</v>
      </c>
      <c r="K67" s="14">
        <v>0</v>
      </c>
      <c r="L67" s="14">
        <v>0</v>
      </c>
      <c r="M67" s="14">
        <f t="shared" si="2"/>
        <v>0</v>
      </c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14"/>
      <c r="AB67" s="14"/>
    </row>
    <row r="68" customHeight="1" spans="1:28">
      <c r="A68" s="14"/>
      <c r="B68" s="77" t="s">
        <v>283</v>
      </c>
      <c r="C68" s="77"/>
      <c r="D68" s="14">
        <v>1350</v>
      </c>
      <c r="E68" s="14">
        <v>600</v>
      </c>
      <c r="F68" s="14">
        <v>1950</v>
      </c>
      <c r="G68" s="14">
        <v>2550</v>
      </c>
      <c r="H68" s="14">
        <v>3150</v>
      </c>
      <c r="I68" s="14">
        <v>3750</v>
      </c>
      <c r="J68" s="14">
        <v>4350</v>
      </c>
      <c r="K68" s="14">
        <v>0</v>
      </c>
      <c r="L68" s="14">
        <v>0</v>
      </c>
      <c r="M68" s="14">
        <f t="shared" si="2"/>
        <v>0</v>
      </c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5"/>
      <c r="AB68" s="14"/>
    </row>
    <row r="69" customHeight="1" spans="1:28">
      <c r="A69" s="14"/>
      <c r="B69" s="77" t="s">
        <v>284</v>
      </c>
      <c r="C69" s="77"/>
      <c r="D69" s="14">
        <v>1350</v>
      </c>
      <c r="E69" s="14">
        <v>200</v>
      </c>
      <c r="F69" s="14">
        <v>1550</v>
      </c>
      <c r="G69" s="14">
        <v>1750</v>
      </c>
      <c r="H69" s="14">
        <v>1950</v>
      </c>
      <c r="I69" s="14">
        <v>2150</v>
      </c>
      <c r="J69" s="14">
        <v>2350</v>
      </c>
      <c r="K69" s="14">
        <v>0</v>
      </c>
      <c r="L69" s="14">
        <v>0</v>
      </c>
      <c r="M69" s="14">
        <f t="shared" si="2"/>
        <v>0</v>
      </c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14"/>
    </row>
    <row r="70" customHeight="1" spans="1:28">
      <c r="A70" s="14" t="s">
        <v>286</v>
      </c>
      <c r="B70" s="14" t="s">
        <v>281</v>
      </c>
      <c r="C70" s="14"/>
      <c r="D70" s="14">
        <v>1350</v>
      </c>
      <c r="E70" s="14">
        <v>300</v>
      </c>
      <c r="F70" s="14">
        <v>1650</v>
      </c>
      <c r="G70" s="14">
        <v>1950</v>
      </c>
      <c r="H70" s="14">
        <v>2250</v>
      </c>
      <c r="I70" s="14">
        <v>2550</v>
      </c>
      <c r="J70" s="14">
        <v>2850</v>
      </c>
      <c r="K70" s="14">
        <v>0</v>
      </c>
      <c r="L70" s="14">
        <v>0</v>
      </c>
      <c r="M70" s="14">
        <f t="shared" ref="M70:M77" si="3">K70-L70</f>
        <v>0</v>
      </c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14"/>
      <c r="AB70" s="14"/>
    </row>
    <row r="71" customHeight="1" spans="1:28">
      <c r="A71" s="14"/>
      <c r="B71" s="14" t="s">
        <v>282</v>
      </c>
      <c r="C71" s="14"/>
      <c r="D71" s="14">
        <v>1350</v>
      </c>
      <c r="E71" s="14">
        <v>400</v>
      </c>
      <c r="F71" s="14">
        <v>1750</v>
      </c>
      <c r="G71" s="14">
        <v>2150</v>
      </c>
      <c r="H71" s="14">
        <v>2550</v>
      </c>
      <c r="I71" s="14">
        <v>2950</v>
      </c>
      <c r="J71" s="14">
        <v>3350</v>
      </c>
      <c r="K71" s="14">
        <v>0</v>
      </c>
      <c r="L71" s="14">
        <v>0</v>
      </c>
      <c r="M71" s="14">
        <f t="shared" si="3"/>
        <v>0</v>
      </c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14"/>
      <c r="AB71" s="14"/>
    </row>
    <row r="72" customHeight="1" spans="1:28">
      <c r="A72" s="14"/>
      <c r="B72" s="77" t="s">
        <v>283</v>
      </c>
      <c r="C72" s="77"/>
      <c r="D72" s="14">
        <v>1350</v>
      </c>
      <c r="E72" s="14">
        <v>700</v>
      </c>
      <c r="F72" s="14">
        <v>1950</v>
      </c>
      <c r="G72" s="14">
        <v>2650</v>
      </c>
      <c r="H72" s="14">
        <v>3350</v>
      </c>
      <c r="I72" s="14">
        <v>4050</v>
      </c>
      <c r="J72" s="14">
        <v>4750</v>
      </c>
      <c r="K72" s="14">
        <v>0</v>
      </c>
      <c r="L72" s="14">
        <v>0</v>
      </c>
      <c r="M72" s="14">
        <f t="shared" si="3"/>
        <v>0</v>
      </c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5"/>
      <c r="AB72" s="14"/>
    </row>
    <row r="73" customHeight="1" spans="1:28">
      <c r="A73" s="14"/>
      <c r="B73" s="77" t="s">
        <v>284</v>
      </c>
      <c r="C73" s="77"/>
      <c r="D73" s="14">
        <v>1350</v>
      </c>
      <c r="E73" s="14">
        <v>400</v>
      </c>
      <c r="F73" s="14">
        <v>1750</v>
      </c>
      <c r="G73" s="14">
        <v>2150</v>
      </c>
      <c r="H73" s="14">
        <v>2550</v>
      </c>
      <c r="I73" s="14">
        <v>2950</v>
      </c>
      <c r="J73" s="14">
        <v>3350</v>
      </c>
      <c r="K73" s="14">
        <v>0</v>
      </c>
      <c r="L73" s="14">
        <v>0</v>
      </c>
      <c r="M73" s="14">
        <f t="shared" si="3"/>
        <v>0</v>
      </c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14"/>
    </row>
    <row r="74" customHeight="1" spans="1:28">
      <c r="A74" s="14" t="s">
        <v>287</v>
      </c>
      <c r="B74" s="14" t="s">
        <v>281</v>
      </c>
      <c r="C74" s="14"/>
      <c r="D74" s="14">
        <v>1350</v>
      </c>
      <c r="E74" s="14">
        <v>300</v>
      </c>
      <c r="F74" s="14">
        <v>1650</v>
      </c>
      <c r="G74" s="14">
        <v>1950</v>
      </c>
      <c r="H74" s="14">
        <v>2250</v>
      </c>
      <c r="I74" s="14">
        <v>2550</v>
      </c>
      <c r="J74" s="14">
        <v>2850</v>
      </c>
      <c r="K74" s="14">
        <v>0</v>
      </c>
      <c r="L74" s="14">
        <v>0</v>
      </c>
      <c r="M74" s="14">
        <f t="shared" si="3"/>
        <v>0</v>
      </c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14"/>
      <c r="AB74" s="14"/>
    </row>
    <row r="75" customHeight="1" spans="1:28">
      <c r="A75" s="14"/>
      <c r="B75" s="14" t="s">
        <v>282</v>
      </c>
      <c r="C75" s="14"/>
      <c r="D75" s="14">
        <v>1350</v>
      </c>
      <c r="E75" s="14">
        <v>400</v>
      </c>
      <c r="F75" s="14">
        <v>1750</v>
      </c>
      <c r="G75" s="14">
        <v>2150</v>
      </c>
      <c r="H75" s="14">
        <v>2550</v>
      </c>
      <c r="I75" s="14">
        <v>2950</v>
      </c>
      <c r="J75" s="14">
        <v>3350</v>
      </c>
      <c r="K75" s="14">
        <v>0</v>
      </c>
      <c r="L75" s="14">
        <v>0</v>
      </c>
      <c r="M75" s="14">
        <f t="shared" si="3"/>
        <v>0</v>
      </c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14"/>
      <c r="AB75" s="14"/>
    </row>
    <row r="76" customHeight="1" spans="1:28">
      <c r="A76" s="14"/>
      <c r="B76" s="77" t="s">
        <v>283</v>
      </c>
      <c r="C76" s="77"/>
      <c r="D76" s="14">
        <v>1350</v>
      </c>
      <c r="E76" s="14">
        <v>700</v>
      </c>
      <c r="F76" s="14">
        <v>1950</v>
      </c>
      <c r="G76" s="14">
        <v>2650</v>
      </c>
      <c r="H76" s="14">
        <v>3350</v>
      </c>
      <c r="I76" s="14">
        <v>4050</v>
      </c>
      <c r="J76" s="14">
        <v>4750</v>
      </c>
      <c r="K76" s="14">
        <v>0</v>
      </c>
      <c r="L76" s="14">
        <v>0</v>
      </c>
      <c r="M76" s="14">
        <f t="shared" si="3"/>
        <v>0</v>
      </c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5"/>
      <c r="AB76" s="14"/>
    </row>
    <row r="77" customHeight="1" spans="1:28">
      <c r="A77" s="14"/>
      <c r="B77" s="77" t="s">
        <v>284</v>
      </c>
      <c r="C77" s="77"/>
      <c r="D77" s="14">
        <v>1350</v>
      </c>
      <c r="E77" s="14">
        <v>400</v>
      </c>
      <c r="F77" s="14">
        <v>1750</v>
      </c>
      <c r="G77" s="14">
        <v>2150</v>
      </c>
      <c r="H77" s="14">
        <v>2550</v>
      </c>
      <c r="I77" s="14">
        <v>2950</v>
      </c>
      <c r="J77" s="14">
        <v>3350</v>
      </c>
      <c r="K77" s="14">
        <v>2</v>
      </c>
      <c r="L77" s="14">
        <v>2</v>
      </c>
      <c r="M77" s="14">
        <f t="shared" si="3"/>
        <v>0</v>
      </c>
      <c r="N77" s="85" t="s">
        <v>288</v>
      </c>
      <c r="O77" s="85" t="s">
        <v>289</v>
      </c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14"/>
    </row>
    <row r="78" customHeight="1" spans="1:28">
      <c r="A78" s="14" t="s">
        <v>290</v>
      </c>
      <c r="B78" s="14"/>
      <c r="C78" s="14"/>
      <c r="D78" s="14">
        <f>SUM(D5:D77)</f>
        <v>139300</v>
      </c>
      <c r="E78" s="14">
        <f t="shared" ref="E78:M78" si="4">SUM(E5:E77)</f>
        <v>51300</v>
      </c>
      <c r="F78" s="14">
        <f t="shared" si="4"/>
        <v>190400</v>
      </c>
      <c r="G78" s="14">
        <f t="shared" si="4"/>
        <v>241700</v>
      </c>
      <c r="H78" s="14">
        <f t="shared" si="4"/>
        <v>293000</v>
      </c>
      <c r="I78" s="14">
        <f t="shared" si="4"/>
        <v>344300</v>
      </c>
      <c r="J78" s="14">
        <f t="shared" si="4"/>
        <v>395600</v>
      </c>
      <c r="K78" s="14">
        <f t="shared" si="4"/>
        <v>180</v>
      </c>
      <c r="L78" s="14">
        <f t="shared" si="4"/>
        <v>135</v>
      </c>
      <c r="M78" s="14">
        <f t="shared" si="4"/>
        <v>45</v>
      </c>
      <c r="N78" s="14" t="s">
        <v>291</v>
      </c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>
        <f>SUM(AB8:AB55)</f>
        <v>0</v>
      </c>
    </row>
    <row r="79" customHeight="1" spans="1:28">
      <c r="A79" s="98" t="s">
        <v>292</v>
      </c>
      <c r="B79" s="98"/>
      <c r="C79" s="98"/>
      <c r="D79" s="98"/>
      <c r="E79" s="98"/>
      <c r="F79" s="98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98"/>
      <c r="Y79" s="98"/>
      <c r="Z79" s="98"/>
      <c r="AA79" s="98"/>
      <c r="AB79" s="98"/>
    </row>
  </sheetData>
  <mergeCells count="75">
    <mergeCell ref="A1:AA1"/>
    <mergeCell ref="D2:J2"/>
    <mergeCell ref="F3:J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2:C32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A78:C78"/>
    <mergeCell ref="N78:AA78"/>
    <mergeCell ref="A79:AB79"/>
    <mergeCell ref="A2:A4"/>
    <mergeCell ref="A5:A7"/>
    <mergeCell ref="A8:A13"/>
    <mergeCell ref="A14:A16"/>
    <mergeCell ref="A17:A20"/>
    <mergeCell ref="A21:A22"/>
    <mergeCell ref="A23:A31"/>
    <mergeCell ref="A32:A55"/>
    <mergeCell ref="A56:A61"/>
    <mergeCell ref="A62:A65"/>
    <mergeCell ref="A66:A69"/>
    <mergeCell ref="A70:A73"/>
    <mergeCell ref="A74:A77"/>
    <mergeCell ref="B24:B27"/>
    <mergeCell ref="B28:B31"/>
    <mergeCell ref="B33:B36"/>
    <mergeCell ref="B37:B43"/>
    <mergeCell ref="B44:B49"/>
    <mergeCell ref="B50:B55"/>
    <mergeCell ref="D3:D4"/>
    <mergeCell ref="E3:E4"/>
    <mergeCell ref="K2:K4"/>
    <mergeCell ref="L2:L4"/>
    <mergeCell ref="M2:M4"/>
    <mergeCell ref="AB2:AB4"/>
    <mergeCell ref="N2:AA3"/>
    <mergeCell ref="B2:C4"/>
  </mergeCells>
  <printOptions horizontalCentered="1"/>
  <pageMargins left="0.196527777777778" right="0.156944444444444" top="0.275" bottom="0.314583333333333" header="0.196527777777778" footer="0.156944444444444"/>
  <pageSetup paperSize="9" scale="71" orientation="landscape"/>
  <headerFooter alignWithMargins="0">
    <oddFooter>&amp;C第&amp;P页，共&amp;N页</oddFooter>
  </headerFooter>
  <rowBreaks count="2" manualBreakCount="2">
    <brk id="36" max="27" man="1"/>
    <brk id="65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80"/>
  <sheetViews>
    <sheetView workbookViewId="0">
      <pane xSplit="10" ySplit="10" topLeftCell="K11" activePane="bottomRight" state="frozen"/>
      <selection/>
      <selection pane="topRight"/>
      <selection pane="bottomLeft"/>
      <selection pane="bottomRight" activeCell="N98" sqref="N98"/>
    </sheetView>
  </sheetViews>
  <sheetFormatPr defaultColWidth="9" defaultRowHeight="20.1" customHeight="1"/>
  <cols>
    <col min="1" max="1" width="6.75" style="3" customWidth="1"/>
    <col min="2" max="2" width="6.5" style="3" customWidth="1"/>
    <col min="3" max="3" width="12.375" style="3" customWidth="1"/>
    <col min="4" max="4" width="7.875" style="4" customWidth="1"/>
    <col min="5" max="5" width="7.75" style="4" customWidth="1"/>
    <col min="6" max="6" width="9.375" style="4" customWidth="1"/>
    <col min="7" max="8" width="7.75" style="4" customWidth="1"/>
    <col min="9" max="9" width="8.125" style="4" customWidth="1"/>
    <col min="10" max="10" width="12" style="3" customWidth="1"/>
    <col min="11" max="11" width="9.375" style="3" customWidth="1"/>
    <col min="12" max="12" width="7.875" style="3" customWidth="1"/>
    <col min="13" max="13" width="8.75" style="3" customWidth="1"/>
    <col min="14" max="14" width="13.125" style="3" customWidth="1"/>
    <col min="15" max="15" width="5.875" style="3" customWidth="1"/>
    <col min="16" max="16" width="8.25" style="3" customWidth="1"/>
    <col min="17" max="17" width="6.25" style="3" customWidth="1"/>
    <col min="18" max="18" width="7.625" style="3" customWidth="1"/>
    <col min="19" max="19" width="8.125" style="3" customWidth="1"/>
    <col min="20" max="20" width="6" style="3" customWidth="1"/>
    <col min="21" max="22" width="6.25" style="3" customWidth="1"/>
    <col min="23" max="23" width="9.75" style="3" customWidth="1"/>
    <col min="24" max="24" width="8.25" style="3" customWidth="1"/>
    <col min="25" max="16384" width="9" style="3"/>
  </cols>
  <sheetData>
    <row r="1" ht="55.5" customHeight="1" spans="1:24">
      <c r="A1" s="5" t="s">
        <v>293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18.75" customHeight="1" spans="1:24">
      <c r="A2" s="6" t="s">
        <v>5</v>
      </c>
      <c r="B2" s="6" t="s">
        <v>89</v>
      </c>
      <c r="C2" s="6"/>
      <c r="D2" s="6" t="s">
        <v>294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37" t="s">
        <v>295</v>
      </c>
      <c r="Q2" s="43"/>
      <c r="R2" s="37" t="s">
        <v>296</v>
      </c>
      <c r="S2" s="44"/>
      <c r="T2" s="44"/>
      <c r="U2" s="44"/>
      <c r="V2" s="44"/>
      <c r="W2" s="44"/>
      <c r="X2" s="43"/>
    </row>
    <row r="3" s="1" customFormat="1" ht="18.75" customHeight="1" spans="1:24">
      <c r="A3" s="6"/>
      <c r="B3" s="6"/>
      <c r="C3" s="6"/>
      <c r="D3" s="7" t="s">
        <v>297</v>
      </c>
      <c r="E3" s="7"/>
      <c r="F3" s="7"/>
      <c r="G3" s="7"/>
      <c r="H3" s="7"/>
      <c r="I3" s="32" t="s">
        <v>298</v>
      </c>
      <c r="J3" s="33"/>
      <c r="K3" s="33"/>
      <c r="L3" s="33"/>
      <c r="M3" s="33"/>
      <c r="N3" s="33"/>
      <c r="O3" s="33"/>
      <c r="P3" s="38"/>
      <c r="Q3" s="45"/>
      <c r="R3" s="6" t="s">
        <v>299</v>
      </c>
      <c r="S3" s="6"/>
      <c r="T3" s="6" t="s">
        <v>300</v>
      </c>
      <c r="U3" s="6"/>
      <c r="V3" s="6"/>
      <c r="W3" s="6"/>
      <c r="X3" s="6"/>
    </row>
    <row r="4" s="1" customFormat="1" ht="18.75" customHeight="1" spans="1:24">
      <c r="A4" s="6"/>
      <c r="B4" s="6"/>
      <c r="C4" s="6"/>
      <c r="D4" s="7"/>
      <c r="E4" s="7"/>
      <c r="F4" s="7"/>
      <c r="G4" s="7"/>
      <c r="H4" s="7"/>
      <c r="I4" s="32" t="s">
        <v>301</v>
      </c>
      <c r="J4" s="34"/>
      <c r="K4" s="34"/>
      <c r="L4" s="34"/>
      <c r="M4" s="39"/>
      <c r="N4" s="6" t="s">
        <v>302</v>
      </c>
      <c r="O4" s="6" t="s">
        <v>303</v>
      </c>
      <c r="P4" s="40"/>
      <c r="Q4" s="46"/>
      <c r="R4" s="6"/>
      <c r="S4" s="6"/>
      <c r="T4" s="6"/>
      <c r="U4" s="6"/>
      <c r="V4" s="6"/>
      <c r="W4" s="6"/>
      <c r="X4" s="6"/>
    </row>
    <row r="5" s="1" customFormat="1" ht="29.25" customHeight="1" spans="1:24">
      <c r="A5" s="6"/>
      <c r="B5" s="6"/>
      <c r="C5" s="6"/>
      <c r="D5" s="7" t="s">
        <v>96</v>
      </c>
      <c r="E5" s="27" t="s">
        <v>304</v>
      </c>
      <c r="F5" s="27" t="s">
        <v>305</v>
      </c>
      <c r="G5" s="7" t="s">
        <v>306</v>
      </c>
      <c r="H5" s="7" t="s">
        <v>307</v>
      </c>
      <c r="I5" s="27" t="s">
        <v>308</v>
      </c>
      <c r="J5" s="35" t="s">
        <v>309</v>
      </c>
      <c r="K5" s="35" t="s">
        <v>310</v>
      </c>
      <c r="L5" s="35" t="s">
        <v>311</v>
      </c>
      <c r="M5" s="6" t="s">
        <v>312</v>
      </c>
      <c r="N5" s="35" t="s">
        <v>313</v>
      </c>
      <c r="O5" s="6"/>
      <c r="P5" s="6" t="s">
        <v>314</v>
      </c>
      <c r="Q5" s="6" t="s">
        <v>315</v>
      </c>
      <c r="R5" s="47" t="s">
        <v>316</v>
      </c>
      <c r="S5" s="35" t="s">
        <v>317</v>
      </c>
      <c r="T5" s="6" t="s">
        <v>318</v>
      </c>
      <c r="U5" s="35" t="s">
        <v>319</v>
      </c>
      <c r="V5" s="6" t="s">
        <v>320</v>
      </c>
      <c r="W5" s="35" t="s">
        <v>321</v>
      </c>
      <c r="X5" s="6" t="s">
        <v>322</v>
      </c>
    </row>
    <row r="6" ht="15.75" customHeight="1" spans="1:24">
      <c r="A6" s="8" t="s">
        <v>1</v>
      </c>
      <c r="B6" s="9" t="s">
        <v>41</v>
      </c>
      <c r="C6" s="9"/>
      <c r="D6" s="10">
        <f>'定编（含一线）A类生产企业'!D5</f>
        <v>3500</v>
      </c>
      <c r="E6" s="10">
        <f>'定编（含一线）A类生产企业'!E5</f>
        <v>2000</v>
      </c>
      <c r="F6" s="10">
        <v>200</v>
      </c>
      <c r="G6" s="10"/>
      <c r="H6" s="10">
        <v>2000</v>
      </c>
      <c r="I6" s="10">
        <f>E6+D6</f>
        <v>5500</v>
      </c>
      <c r="J6" s="36">
        <v>0.6</v>
      </c>
      <c r="K6" s="10">
        <f>I6*J6/12</f>
        <v>275</v>
      </c>
      <c r="L6" s="10">
        <f>((D6+E6)/26)/8/2</f>
        <v>13.2211538461538</v>
      </c>
      <c r="M6" s="9"/>
      <c r="N6" s="10"/>
      <c r="O6" s="10"/>
      <c r="P6" s="41">
        <v>30</v>
      </c>
      <c r="Q6" s="48"/>
      <c r="R6" s="10"/>
      <c r="S6" s="10"/>
      <c r="T6" s="10">
        <v>100</v>
      </c>
      <c r="U6" s="10">
        <v>500</v>
      </c>
      <c r="V6" s="10">
        <v>200</v>
      </c>
      <c r="W6" s="10"/>
      <c r="X6" s="10"/>
    </row>
    <row r="7" ht="15.75" customHeight="1" spans="1:24">
      <c r="A7" s="11"/>
      <c r="B7" s="9" t="s">
        <v>105</v>
      </c>
      <c r="C7" s="9"/>
      <c r="D7" s="10">
        <f>'定编（含一线）A类生产企业'!D6</f>
        <v>3500</v>
      </c>
      <c r="E7" s="10">
        <f>'定编（含一线）A类生产企业'!E6</f>
        <v>1800</v>
      </c>
      <c r="F7" s="10">
        <v>100</v>
      </c>
      <c r="G7" s="10"/>
      <c r="H7" s="10">
        <v>1800</v>
      </c>
      <c r="I7" s="10">
        <f t="shared" ref="I7:I69" si="0">E7+D7</f>
        <v>5300</v>
      </c>
      <c r="J7" s="36">
        <v>0.6</v>
      </c>
      <c r="K7" s="10">
        <f t="shared" ref="K7:K69" si="1">I7*J7/12</f>
        <v>265</v>
      </c>
      <c r="L7" s="10">
        <f t="shared" ref="L7:L69" si="2">((D7+E7)/26)/8/2</f>
        <v>12.7403846153846</v>
      </c>
      <c r="M7" s="9"/>
      <c r="N7" s="10"/>
      <c r="O7" s="10"/>
      <c r="P7" s="42">
        <v>30</v>
      </c>
      <c r="Q7" s="10"/>
      <c r="R7" s="10"/>
      <c r="S7" s="10"/>
      <c r="T7" s="10">
        <v>100</v>
      </c>
      <c r="U7" s="10">
        <v>500</v>
      </c>
      <c r="V7" s="10">
        <v>200</v>
      </c>
      <c r="W7" s="10"/>
      <c r="X7" s="10"/>
    </row>
    <row r="8" ht="15.75" customHeight="1" spans="1:24">
      <c r="A8" s="12"/>
      <c r="B8" s="13" t="s">
        <v>107</v>
      </c>
      <c r="C8" s="13"/>
      <c r="D8" s="10">
        <f>'定编（含一线）A类生产企业'!D7</f>
        <v>3200</v>
      </c>
      <c r="E8" s="10">
        <f>'定编（含一线）A类生产企业'!E7</f>
        <v>1600</v>
      </c>
      <c r="F8" s="10">
        <v>100</v>
      </c>
      <c r="G8" s="10"/>
      <c r="H8" s="10">
        <v>800</v>
      </c>
      <c r="I8" s="10">
        <f t="shared" si="0"/>
        <v>4800</v>
      </c>
      <c r="J8" s="36">
        <v>0.6</v>
      </c>
      <c r="K8" s="10">
        <f t="shared" si="1"/>
        <v>240</v>
      </c>
      <c r="L8" s="10">
        <f t="shared" si="2"/>
        <v>11.5384615384615</v>
      </c>
      <c r="M8" s="9"/>
      <c r="N8" s="10"/>
      <c r="O8" s="10"/>
      <c r="P8" s="41">
        <v>30</v>
      </c>
      <c r="Q8" s="10"/>
      <c r="R8" s="10"/>
      <c r="S8" s="10"/>
      <c r="T8" s="10">
        <v>100</v>
      </c>
      <c r="U8" s="10">
        <v>500</v>
      </c>
      <c r="V8" s="10">
        <v>200</v>
      </c>
      <c r="W8" s="10"/>
      <c r="X8" s="10"/>
    </row>
    <row r="9" ht="15.75" customHeight="1" spans="1:24">
      <c r="A9" s="9" t="s">
        <v>6</v>
      </c>
      <c r="B9" s="9" t="s">
        <v>109</v>
      </c>
      <c r="C9" s="9"/>
      <c r="D9" s="10">
        <f>'定编（含一线）A类生产企业'!D8</f>
        <v>2100</v>
      </c>
      <c r="E9" s="10">
        <f>'定编（含一线）A类生产企业'!E8</f>
        <v>1000</v>
      </c>
      <c r="F9" s="10">
        <v>80</v>
      </c>
      <c r="G9" s="10"/>
      <c r="H9" s="10">
        <v>300</v>
      </c>
      <c r="I9" s="10">
        <f t="shared" si="0"/>
        <v>3100</v>
      </c>
      <c r="J9" s="36">
        <v>0.6</v>
      </c>
      <c r="K9" s="10">
        <f t="shared" si="1"/>
        <v>155</v>
      </c>
      <c r="L9" s="10">
        <f t="shared" si="2"/>
        <v>7.45192307692308</v>
      </c>
      <c r="M9" s="9"/>
      <c r="N9" s="10"/>
      <c r="O9" s="10"/>
      <c r="P9" s="42">
        <v>30</v>
      </c>
      <c r="Q9" s="10"/>
      <c r="R9" s="10"/>
      <c r="S9" s="10"/>
      <c r="T9" s="10">
        <v>50</v>
      </c>
      <c r="U9" s="10">
        <v>300</v>
      </c>
      <c r="V9" s="10">
        <v>200</v>
      </c>
      <c r="W9" s="10"/>
      <c r="X9" s="10"/>
    </row>
    <row r="10" ht="15.75" customHeight="1" spans="1:24">
      <c r="A10" s="9"/>
      <c r="B10" s="9" t="s">
        <v>110</v>
      </c>
      <c r="C10" s="9"/>
      <c r="D10" s="10">
        <f>'定编（含一线）A类生产企业'!D9</f>
        <v>1800</v>
      </c>
      <c r="E10" s="10">
        <f>'定编（含一线）A类生产企业'!E9</f>
        <v>500</v>
      </c>
      <c r="F10" s="10">
        <v>50</v>
      </c>
      <c r="G10" s="10"/>
      <c r="H10" s="10"/>
      <c r="I10" s="10">
        <f t="shared" si="0"/>
        <v>2300</v>
      </c>
      <c r="J10" s="36">
        <v>0.6</v>
      </c>
      <c r="K10" s="10">
        <f t="shared" si="1"/>
        <v>115</v>
      </c>
      <c r="L10" s="10">
        <f t="shared" si="2"/>
        <v>5.52884615384615</v>
      </c>
      <c r="M10" s="9"/>
      <c r="N10" s="10"/>
      <c r="O10" s="10"/>
      <c r="P10" s="41">
        <v>30</v>
      </c>
      <c r="Q10" s="10"/>
      <c r="R10" s="10"/>
      <c r="S10" s="10"/>
      <c r="T10" s="10"/>
      <c r="U10" s="10"/>
      <c r="V10" s="10"/>
      <c r="W10" s="10"/>
      <c r="X10" s="10"/>
    </row>
    <row r="11" ht="15.75" customHeight="1" spans="1:24">
      <c r="A11" s="9"/>
      <c r="B11" s="13" t="s">
        <v>49</v>
      </c>
      <c r="C11" s="13"/>
      <c r="D11" s="10">
        <f>'定编（含一线）A类生产企业'!D10</f>
        <v>1800</v>
      </c>
      <c r="E11" s="10">
        <f>'定编（含一线）A类生产企业'!E10</f>
        <v>500</v>
      </c>
      <c r="F11" s="10">
        <v>50</v>
      </c>
      <c r="G11" s="10"/>
      <c r="H11" s="10"/>
      <c r="I11" s="10">
        <f t="shared" si="0"/>
        <v>2300</v>
      </c>
      <c r="J11" s="36">
        <v>0.6</v>
      </c>
      <c r="K11" s="10">
        <f t="shared" si="1"/>
        <v>115</v>
      </c>
      <c r="L11" s="10">
        <f t="shared" si="2"/>
        <v>5.52884615384615</v>
      </c>
      <c r="M11" s="9"/>
      <c r="N11" s="10"/>
      <c r="O11" s="10"/>
      <c r="P11" s="42">
        <v>30</v>
      </c>
      <c r="Q11" s="10"/>
      <c r="R11" s="10"/>
      <c r="S11" s="10"/>
      <c r="T11" s="10"/>
      <c r="U11" s="10"/>
      <c r="V11" s="10"/>
      <c r="W11" s="10"/>
      <c r="X11" s="10"/>
    </row>
    <row r="12" ht="15.75" customHeight="1" spans="1:24">
      <c r="A12" s="9"/>
      <c r="B12" s="13" t="s">
        <v>113</v>
      </c>
      <c r="C12" s="13"/>
      <c r="D12" s="10">
        <f>'定编（含一线）A类生产企业'!D11</f>
        <v>1800</v>
      </c>
      <c r="E12" s="10">
        <f>'定编（含一线）A类生产企业'!E11</f>
        <v>500</v>
      </c>
      <c r="F12" s="10">
        <v>50</v>
      </c>
      <c r="G12" s="10"/>
      <c r="H12" s="10"/>
      <c r="I12" s="10">
        <f t="shared" si="0"/>
        <v>2300</v>
      </c>
      <c r="J12" s="36">
        <v>0.6</v>
      </c>
      <c r="K12" s="10">
        <f t="shared" si="1"/>
        <v>115</v>
      </c>
      <c r="L12" s="10">
        <f t="shared" si="2"/>
        <v>5.52884615384615</v>
      </c>
      <c r="M12" s="9"/>
      <c r="N12" s="10"/>
      <c r="O12" s="10"/>
      <c r="P12" s="41">
        <v>30</v>
      </c>
      <c r="Q12" s="10"/>
      <c r="R12" s="10"/>
      <c r="S12" s="10"/>
      <c r="T12" s="10"/>
      <c r="U12" s="10"/>
      <c r="V12" s="10"/>
      <c r="W12" s="10"/>
      <c r="X12" s="10"/>
    </row>
    <row r="13" ht="15.75" customHeight="1" spans="1:24">
      <c r="A13" s="9"/>
      <c r="B13" s="13" t="s">
        <v>116</v>
      </c>
      <c r="C13" s="13"/>
      <c r="D13" s="10">
        <f>'定编（含一线）A类生产企业'!D12</f>
        <v>2100</v>
      </c>
      <c r="E13" s="10">
        <f>'定编（含一线）A类生产企业'!E12</f>
        <v>800</v>
      </c>
      <c r="F13" s="10">
        <v>80</v>
      </c>
      <c r="G13" s="10"/>
      <c r="H13" s="10"/>
      <c r="I13" s="10">
        <f t="shared" si="0"/>
        <v>2900</v>
      </c>
      <c r="J13" s="36">
        <v>0.6</v>
      </c>
      <c r="K13" s="10">
        <f t="shared" si="1"/>
        <v>145</v>
      </c>
      <c r="L13" s="10">
        <f t="shared" si="2"/>
        <v>6.97115384615385</v>
      </c>
      <c r="M13" s="9"/>
      <c r="N13" s="10"/>
      <c r="O13" s="10"/>
      <c r="P13" s="42">
        <v>30</v>
      </c>
      <c r="Q13" s="10"/>
      <c r="R13" s="10"/>
      <c r="S13" s="10"/>
      <c r="T13" s="10"/>
      <c r="U13" s="10"/>
      <c r="V13" s="10"/>
      <c r="W13" s="10"/>
      <c r="X13" s="10"/>
    </row>
    <row r="14" ht="15.75" customHeight="1" spans="1:24">
      <c r="A14" s="9"/>
      <c r="B14" s="13" t="s">
        <v>118</v>
      </c>
      <c r="C14" s="13"/>
      <c r="D14" s="10">
        <f>'定编（含一线）A类生产企业'!D13</f>
        <v>1800</v>
      </c>
      <c r="E14" s="10">
        <f>'定编（含一线）A类生产企业'!E13</f>
        <v>500</v>
      </c>
      <c r="F14" s="10">
        <v>50</v>
      </c>
      <c r="G14" s="10"/>
      <c r="H14" s="10"/>
      <c r="I14" s="10">
        <f t="shared" si="0"/>
        <v>2300</v>
      </c>
      <c r="J14" s="36">
        <v>0.6</v>
      </c>
      <c r="K14" s="10">
        <f t="shared" si="1"/>
        <v>115</v>
      </c>
      <c r="L14" s="10">
        <f t="shared" si="2"/>
        <v>5.52884615384615</v>
      </c>
      <c r="M14" s="9"/>
      <c r="N14" s="10"/>
      <c r="O14" s="10"/>
      <c r="P14" s="41">
        <v>30</v>
      </c>
      <c r="Q14" s="10"/>
      <c r="R14" s="10"/>
      <c r="S14" s="10"/>
      <c r="T14" s="10"/>
      <c r="U14" s="10"/>
      <c r="V14" s="10"/>
      <c r="W14" s="10"/>
      <c r="X14" s="10"/>
    </row>
    <row r="15" customHeight="1" spans="1:24">
      <c r="A15" s="13" t="s">
        <v>323</v>
      </c>
      <c r="B15" s="14" t="s">
        <v>109</v>
      </c>
      <c r="C15" s="14"/>
      <c r="D15" s="10">
        <f>'定编（含一线）A类生产企业'!D14</f>
        <v>2100</v>
      </c>
      <c r="E15" s="10">
        <f>'定编（含一线）A类生产企业'!E14</f>
        <v>1000</v>
      </c>
      <c r="F15" s="10">
        <v>80</v>
      </c>
      <c r="G15" s="10"/>
      <c r="H15" s="10">
        <v>300</v>
      </c>
      <c r="I15" s="10">
        <f t="shared" si="0"/>
        <v>3100</v>
      </c>
      <c r="J15" s="36">
        <v>0.6</v>
      </c>
      <c r="K15" s="10">
        <f t="shared" si="1"/>
        <v>155</v>
      </c>
      <c r="L15" s="10">
        <f t="shared" si="2"/>
        <v>7.45192307692308</v>
      </c>
      <c r="M15" s="9"/>
      <c r="N15" s="10"/>
      <c r="O15" s="10"/>
      <c r="P15" s="42">
        <v>30</v>
      </c>
      <c r="Q15" s="10"/>
      <c r="R15" s="10"/>
      <c r="S15" s="10"/>
      <c r="T15" s="10">
        <v>100</v>
      </c>
      <c r="U15" s="10">
        <v>300</v>
      </c>
      <c r="V15" s="10">
        <v>200</v>
      </c>
      <c r="W15" s="10"/>
      <c r="X15" s="10"/>
    </row>
    <row r="16" customHeight="1" spans="1:24">
      <c r="A16" s="9"/>
      <c r="B16" s="14" t="s">
        <v>121</v>
      </c>
      <c r="C16" s="14"/>
      <c r="D16" s="10">
        <f>'定编（含一线）A类生产企业'!D15</f>
        <v>1800</v>
      </c>
      <c r="E16" s="10">
        <f>'定编（含一线）A类生产企业'!E15</f>
        <v>500</v>
      </c>
      <c r="F16" s="10">
        <v>50</v>
      </c>
      <c r="G16" s="10"/>
      <c r="H16" s="10"/>
      <c r="I16" s="10">
        <f t="shared" si="0"/>
        <v>2300</v>
      </c>
      <c r="J16" s="36">
        <v>0.6</v>
      </c>
      <c r="K16" s="10">
        <f t="shared" si="1"/>
        <v>115</v>
      </c>
      <c r="L16" s="10">
        <f t="shared" si="2"/>
        <v>5.52884615384615</v>
      </c>
      <c r="M16" s="9"/>
      <c r="N16" s="10"/>
      <c r="O16" s="10"/>
      <c r="P16" s="41">
        <v>30</v>
      </c>
      <c r="Q16" s="10"/>
      <c r="R16" s="10"/>
      <c r="S16" s="10"/>
      <c r="T16" s="10"/>
      <c r="U16" s="10"/>
      <c r="V16" s="10"/>
      <c r="W16" s="10"/>
      <c r="X16" s="10"/>
    </row>
    <row r="17" customHeight="1" spans="1:24">
      <c r="A17" s="9"/>
      <c r="B17" s="14" t="s">
        <v>123</v>
      </c>
      <c r="C17" s="14"/>
      <c r="D17" s="10">
        <f>'定编（含一线）A类生产企业'!D16</f>
        <v>1800</v>
      </c>
      <c r="E17" s="10">
        <f>'定编（含一线）A类生产企业'!E16</f>
        <v>500</v>
      </c>
      <c r="F17" s="10">
        <v>50</v>
      </c>
      <c r="G17" s="10"/>
      <c r="H17" s="10"/>
      <c r="I17" s="10">
        <f t="shared" si="0"/>
        <v>2300</v>
      </c>
      <c r="J17" s="36">
        <v>0.6</v>
      </c>
      <c r="K17" s="10">
        <f t="shared" si="1"/>
        <v>115</v>
      </c>
      <c r="L17" s="10">
        <f t="shared" si="2"/>
        <v>5.52884615384615</v>
      </c>
      <c r="M17" s="9"/>
      <c r="N17" s="10"/>
      <c r="O17" s="10"/>
      <c r="P17" s="42">
        <v>30</v>
      </c>
      <c r="Q17" s="10"/>
      <c r="R17" s="10"/>
      <c r="S17" s="10"/>
      <c r="T17" s="10"/>
      <c r="U17" s="10"/>
      <c r="V17" s="10"/>
      <c r="W17" s="10"/>
      <c r="X17" s="10"/>
    </row>
    <row r="18" customHeight="1" spans="1:24">
      <c r="A18" s="9" t="s">
        <v>8</v>
      </c>
      <c r="B18" s="9" t="s">
        <v>109</v>
      </c>
      <c r="C18" s="9"/>
      <c r="D18" s="10">
        <f>'定编（含一线）A类生产企业'!D17</f>
        <v>2000</v>
      </c>
      <c r="E18" s="10">
        <f>'定编（含一线）A类生产企业'!E17</f>
        <v>500</v>
      </c>
      <c r="F18" s="10">
        <v>80</v>
      </c>
      <c r="G18" s="10"/>
      <c r="H18" s="10">
        <v>300</v>
      </c>
      <c r="I18" s="10">
        <f t="shared" si="0"/>
        <v>2500</v>
      </c>
      <c r="J18" s="36">
        <v>0.6</v>
      </c>
      <c r="K18" s="10">
        <f t="shared" si="1"/>
        <v>125</v>
      </c>
      <c r="L18" s="10">
        <f t="shared" si="2"/>
        <v>6.00961538461539</v>
      </c>
      <c r="M18" s="9"/>
      <c r="N18" s="10"/>
      <c r="O18" s="10"/>
      <c r="P18" s="41">
        <v>30</v>
      </c>
      <c r="Q18" s="10"/>
      <c r="R18" s="10"/>
      <c r="S18" s="10"/>
      <c r="T18" s="10">
        <v>100</v>
      </c>
      <c r="U18" s="10">
        <v>300</v>
      </c>
      <c r="V18" s="10">
        <v>200</v>
      </c>
      <c r="W18" s="10"/>
      <c r="X18" s="10"/>
    </row>
    <row r="19" customHeight="1" spans="1:24">
      <c r="A19" s="9"/>
      <c r="B19" s="9" t="s">
        <v>126</v>
      </c>
      <c r="C19" s="9"/>
      <c r="D19" s="10">
        <f>'定编（含一线）A类生产企业'!D18</f>
        <v>1800</v>
      </c>
      <c r="E19" s="10">
        <f>'定编（含一线）A类生产企业'!E18</f>
        <v>500</v>
      </c>
      <c r="F19" s="10">
        <v>50</v>
      </c>
      <c r="G19" s="10"/>
      <c r="H19" s="10"/>
      <c r="I19" s="10">
        <f t="shared" si="0"/>
        <v>2300</v>
      </c>
      <c r="J19" s="36">
        <v>0.6</v>
      </c>
      <c r="K19" s="10">
        <f t="shared" si="1"/>
        <v>115</v>
      </c>
      <c r="L19" s="10">
        <f t="shared" si="2"/>
        <v>5.52884615384615</v>
      </c>
      <c r="M19" s="9"/>
      <c r="N19" s="10"/>
      <c r="O19" s="10"/>
      <c r="P19" s="42">
        <v>30</v>
      </c>
      <c r="Q19" s="10"/>
      <c r="R19" s="10"/>
      <c r="S19" s="10"/>
      <c r="T19" s="10"/>
      <c r="U19" s="10"/>
      <c r="V19" s="10"/>
      <c r="W19" s="10"/>
      <c r="X19" s="10"/>
    </row>
    <row r="20" customHeight="1" spans="1:24">
      <c r="A20" s="9"/>
      <c r="B20" s="13" t="s">
        <v>128</v>
      </c>
      <c r="C20" s="13"/>
      <c r="D20" s="10">
        <f>'定编（含一线）A类生产企业'!D19</f>
        <v>1800</v>
      </c>
      <c r="E20" s="10">
        <f>'定编（含一线）A类生产企业'!E19</f>
        <v>500</v>
      </c>
      <c r="F20" s="10">
        <v>50</v>
      </c>
      <c r="G20" s="10"/>
      <c r="H20" s="10"/>
      <c r="I20" s="10">
        <f t="shared" si="0"/>
        <v>2300</v>
      </c>
      <c r="J20" s="36">
        <v>0.6</v>
      </c>
      <c r="K20" s="10">
        <f t="shared" si="1"/>
        <v>115</v>
      </c>
      <c r="L20" s="10">
        <f t="shared" si="2"/>
        <v>5.52884615384615</v>
      </c>
      <c r="M20" s="9"/>
      <c r="N20" s="10"/>
      <c r="O20" s="10"/>
      <c r="P20" s="41">
        <v>30</v>
      </c>
      <c r="Q20" s="10"/>
      <c r="R20" s="10"/>
      <c r="S20" s="10"/>
      <c r="T20" s="10"/>
      <c r="U20" s="10"/>
      <c r="V20" s="10"/>
      <c r="W20" s="10"/>
      <c r="X20" s="10"/>
    </row>
    <row r="21" customHeight="1" spans="1:24">
      <c r="A21" s="9"/>
      <c r="B21" s="13" t="s">
        <v>53</v>
      </c>
      <c r="C21" s="13"/>
      <c r="D21" s="10">
        <f>'定编（含一线）A类生产企业'!D20</f>
        <v>1800</v>
      </c>
      <c r="E21" s="10">
        <f>'定编（含一线）A类生产企业'!E20</f>
        <v>500</v>
      </c>
      <c r="F21" s="10">
        <v>50</v>
      </c>
      <c r="G21" s="10"/>
      <c r="H21" s="10"/>
      <c r="I21" s="10">
        <f t="shared" si="0"/>
        <v>2300</v>
      </c>
      <c r="J21" s="36">
        <v>0.6</v>
      </c>
      <c r="K21" s="10">
        <f t="shared" si="1"/>
        <v>115</v>
      </c>
      <c r="L21" s="10">
        <f t="shared" si="2"/>
        <v>5.52884615384615</v>
      </c>
      <c r="M21" s="9"/>
      <c r="N21" s="10"/>
      <c r="O21" s="10"/>
      <c r="P21" s="42">
        <v>30</v>
      </c>
      <c r="Q21" s="10"/>
      <c r="R21" s="10"/>
      <c r="S21" s="10"/>
      <c r="T21" s="10"/>
      <c r="U21" s="10"/>
      <c r="V21" s="10"/>
      <c r="W21" s="10"/>
      <c r="X21" s="10"/>
    </row>
    <row r="22" customHeight="1" spans="1:24">
      <c r="A22" s="9" t="s">
        <v>9</v>
      </c>
      <c r="B22" s="13" t="s">
        <v>133</v>
      </c>
      <c r="C22" s="13"/>
      <c r="D22" s="10">
        <f>'定编（含一线）A类生产企业'!D21</f>
        <v>2100</v>
      </c>
      <c r="E22" s="10">
        <f>'定编（含一线）A类生产企业'!E21</f>
        <v>1000</v>
      </c>
      <c r="F22" s="10">
        <v>80</v>
      </c>
      <c r="G22" s="10"/>
      <c r="H22" s="10">
        <v>300</v>
      </c>
      <c r="I22" s="10">
        <f t="shared" si="0"/>
        <v>3100</v>
      </c>
      <c r="J22" s="36">
        <v>0.6</v>
      </c>
      <c r="K22" s="10">
        <f t="shared" si="1"/>
        <v>155</v>
      </c>
      <c r="L22" s="10">
        <f t="shared" si="2"/>
        <v>7.45192307692308</v>
      </c>
      <c r="M22" s="9"/>
      <c r="N22" s="10"/>
      <c r="O22" s="10"/>
      <c r="P22" s="41">
        <v>30</v>
      </c>
      <c r="Q22" s="10"/>
      <c r="R22" s="10"/>
      <c r="S22" s="10"/>
      <c r="T22" s="10">
        <v>50</v>
      </c>
      <c r="U22" s="10">
        <v>300</v>
      </c>
      <c r="V22" s="10">
        <v>200</v>
      </c>
      <c r="W22" s="10">
        <v>5</v>
      </c>
      <c r="X22" s="10"/>
    </row>
    <row r="23" customHeight="1" spans="1:24">
      <c r="A23" s="9"/>
      <c r="B23" s="13" t="s">
        <v>135</v>
      </c>
      <c r="C23" s="13"/>
      <c r="D23" s="10">
        <f>'定编（含一线）A类生产企业'!D22</f>
        <v>1800</v>
      </c>
      <c r="E23" s="10">
        <f>'定编（含一线）A类生产企业'!E22</f>
        <v>600</v>
      </c>
      <c r="F23" s="10">
        <v>50</v>
      </c>
      <c r="G23" s="28"/>
      <c r="H23" s="28"/>
      <c r="I23" s="10">
        <f t="shared" si="0"/>
        <v>2400</v>
      </c>
      <c r="J23" s="36">
        <v>0.6</v>
      </c>
      <c r="K23" s="10">
        <f t="shared" si="1"/>
        <v>120</v>
      </c>
      <c r="L23" s="10">
        <f t="shared" si="2"/>
        <v>5.76923076923077</v>
      </c>
      <c r="M23" s="13"/>
      <c r="N23" s="28"/>
      <c r="O23" s="28"/>
      <c r="P23" s="42">
        <v>30</v>
      </c>
      <c r="Q23" s="28"/>
      <c r="R23" s="28"/>
      <c r="S23" s="10"/>
      <c r="T23" s="10"/>
      <c r="U23" s="10"/>
      <c r="V23" s="10"/>
      <c r="W23" s="10">
        <v>5</v>
      </c>
      <c r="X23" s="10"/>
    </row>
    <row r="24" s="2" customFormat="1" customHeight="1" spans="1:24">
      <c r="A24" s="15" t="s">
        <v>10</v>
      </c>
      <c r="B24" s="15" t="s">
        <v>140</v>
      </c>
      <c r="C24" s="15"/>
      <c r="D24" s="10">
        <f>'定编（含一线）A类生产企业'!D23</f>
        <v>2800</v>
      </c>
      <c r="E24" s="10">
        <f>'定编（含一线）A类生产企业'!E23</f>
        <v>1200</v>
      </c>
      <c r="F24" s="29">
        <v>100</v>
      </c>
      <c r="G24" s="29"/>
      <c r="H24" s="10">
        <v>500</v>
      </c>
      <c r="I24" s="10">
        <f t="shared" si="0"/>
        <v>4000</v>
      </c>
      <c r="J24" s="36">
        <v>0.6</v>
      </c>
      <c r="K24" s="10">
        <f t="shared" si="1"/>
        <v>200</v>
      </c>
      <c r="L24" s="10">
        <f t="shared" si="2"/>
        <v>9.61538461538461</v>
      </c>
      <c r="M24" s="15"/>
      <c r="N24" s="29"/>
      <c r="O24" s="29"/>
      <c r="P24" s="41">
        <v>30</v>
      </c>
      <c r="Q24" s="29"/>
      <c r="R24" s="29"/>
      <c r="S24" s="29"/>
      <c r="T24" s="29">
        <v>100</v>
      </c>
      <c r="U24" s="29">
        <v>300</v>
      </c>
      <c r="V24" s="29">
        <v>200</v>
      </c>
      <c r="W24" s="29">
        <v>5</v>
      </c>
      <c r="X24" s="29">
        <v>30</v>
      </c>
    </row>
    <row r="25" s="2" customFormat="1" customHeight="1" spans="1:24">
      <c r="A25" s="15"/>
      <c r="B25" s="15" t="s">
        <v>142</v>
      </c>
      <c r="C25" s="16" t="s">
        <v>143</v>
      </c>
      <c r="D25" s="10">
        <f>'定编（含一线）A类生产企业'!D24</f>
        <v>2500</v>
      </c>
      <c r="E25" s="10">
        <f>'定编（含一线）A类生产企业'!E24</f>
        <v>1000</v>
      </c>
      <c r="F25" s="29">
        <v>80</v>
      </c>
      <c r="G25" s="30">
        <v>300</v>
      </c>
      <c r="H25" s="10">
        <v>400</v>
      </c>
      <c r="I25" s="10">
        <f t="shared" si="0"/>
        <v>3500</v>
      </c>
      <c r="J25" s="36">
        <v>0.6</v>
      </c>
      <c r="K25" s="10">
        <f t="shared" si="1"/>
        <v>175</v>
      </c>
      <c r="L25" s="10">
        <f t="shared" si="2"/>
        <v>8.41346153846154</v>
      </c>
      <c r="M25" s="16"/>
      <c r="N25" s="30"/>
      <c r="O25" s="30"/>
      <c r="P25" s="42">
        <v>30</v>
      </c>
      <c r="Q25" s="30"/>
      <c r="R25" s="30"/>
      <c r="S25" s="29"/>
      <c r="T25" s="29">
        <v>50</v>
      </c>
      <c r="U25" s="29">
        <v>300</v>
      </c>
      <c r="V25" s="29">
        <v>200</v>
      </c>
      <c r="W25" s="29">
        <v>5</v>
      </c>
      <c r="X25" s="29">
        <v>30</v>
      </c>
    </row>
    <row r="26" s="2" customFormat="1" customHeight="1" spans="1:24">
      <c r="A26" s="15"/>
      <c r="B26" s="15"/>
      <c r="C26" s="16" t="s">
        <v>57</v>
      </c>
      <c r="D26" s="10">
        <f>'定编（含一线）A类生产企业'!D25</f>
        <v>2000</v>
      </c>
      <c r="E26" s="10">
        <f>'定编（含一线）A类生产企业'!E25</f>
        <v>1000</v>
      </c>
      <c r="F26" s="29">
        <v>80</v>
      </c>
      <c r="G26" s="30">
        <v>300</v>
      </c>
      <c r="H26" s="10">
        <v>300</v>
      </c>
      <c r="I26" s="10">
        <f t="shared" si="0"/>
        <v>3000</v>
      </c>
      <c r="J26" s="36">
        <v>0.6</v>
      </c>
      <c r="K26" s="10">
        <f t="shared" si="1"/>
        <v>150</v>
      </c>
      <c r="L26" s="10">
        <f t="shared" si="2"/>
        <v>7.21153846153846</v>
      </c>
      <c r="M26" s="16"/>
      <c r="N26" s="30"/>
      <c r="O26" s="30"/>
      <c r="P26" s="41">
        <v>30</v>
      </c>
      <c r="Q26" s="30"/>
      <c r="R26" s="30"/>
      <c r="S26" s="29"/>
      <c r="T26" s="29"/>
      <c r="U26" s="29"/>
      <c r="V26" s="29"/>
      <c r="W26" s="29">
        <v>5</v>
      </c>
      <c r="X26" s="29">
        <v>30</v>
      </c>
    </row>
    <row r="27" s="2" customFormat="1" customHeight="1" spans="1:24">
      <c r="A27" s="15"/>
      <c r="B27" s="15"/>
      <c r="C27" s="16" t="s">
        <v>146</v>
      </c>
      <c r="D27" s="10">
        <f>'定编（含一线）A类生产企业'!D26</f>
        <v>2000</v>
      </c>
      <c r="E27" s="10">
        <f>'定编（含一线）A类生产企业'!E26</f>
        <v>800</v>
      </c>
      <c r="F27" s="29">
        <v>50</v>
      </c>
      <c r="G27" s="30">
        <v>100</v>
      </c>
      <c r="H27" s="10">
        <v>100</v>
      </c>
      <c r="I27" s="10">
        <f t="shared" si="0"/>
        <v>2800</v>
      </c>
      <c r="J27" s="36">
        <v>0.6</v>
      </c>
      <c r="K27" s="10">
        <f t="shared" si="1"/>
        <v>140</v>
      </c>
      <c r="L27" s="10">
        <f t="shared" si="2"/>
        <v>6.73076923076923</v>
      </c>
      <c r="M27" s="16"/>
      <c r="N27" s="30"/>
      <c r="O27" s="30"/>
      <c r="P27" s="42">
        <v>30</v>
      </c>
      <c r="Q27" s="30"/>
      <c r="R27" s="30"/>
      <c r="S27" s="29"/>
      <c r="T27" s="29"/>
      <c r="U27" s="29"/>
      <c r="V27" s="29"/>
      <c r="W27" s="29">
        <v>5</v>
      </c>
      <c r="X27" s="29">
        <v>30</v>
      </c>
    </row>
    <row r="28" s="2" customFormat="1" customHeight="1" spans="1:24">
      <c r="A28" s="15"/>
      <c r="B28" s="15"/>
      <c r="C28" s="16" t="s">
        <v>149</v>
      </c>
      <c r="D28" s="10">
        <f>'定编（含一线）A类生产企业'!D27</f>
        <v>1800</v>
      </c>
      <c r="E28" s="10">
        <f>'定编（含一线）A类生产企业'!E27</f>
        <v>500</v>
      </c>
      <c r="F28" s="29">
        <v>50</v>
      </c>
      <c r="G28" s="30">
        <v>50</v>
      </c>
      <c r="H28" s="10"/>
      <c r="I28" s="10">
        <f t="shared" si="0"/>
        <v>2300</v>
      </c>
      <c r="J28" s="36">
        <v>0.6</v>
      </c>
      <c r="K28" s="10">
        <f t="shared" si="1"/>
        <v>115</v>
      </c>
      <c r="L28" s="10">
        <f t="shared" si="2"/>
        <v>5.52884615384615</v>
      </c>
      <c r="M28" s="16"/>
      <c r="N28" s="30"/>
      <c r="O28" s="30"/>
      <c r="P28" s="41">
        <v>30</v>
      </c>
      <c r="Q28" s="30"/>
      <c r="R28" s="30"/>
      <c r="S28" s="29"/>
      <c r="T28" s="29"/>
      <c r="U28" s="29"/>
      <c r="V28" s="29"/>
      <c r="W28" s="29">
        <v>5</v>
      </c>
      <c r="X28" s="29">
        <v>30</v>
      </c>
    </row>
    <row r="29" s="2" customFormat="1" customHeight="1" spans="1:24">
      <c r="A29" s="15"/>
      <c r="B29" s="16" t="s">
        <v>324</v>
      </c>
      <c r="C29" s="16" t="s">
        <v>109</v>
      </c>
      <c r="D29" s="10">
        <f>'定编（含一线）A类生产企业'!D28</f>
        <v>2500</v>
      </c>
      <c r="E29" s="10">
        <f>'定编（含一线）A类生产企业'!E28</f>
        <v>1200</v>
      </c>
      <c r="F29" s="29">
        <v>80</v>
      </c>
      <c r="G29" s="30">
        <v>300</v>
      </c>
      <c r="H29" s="10">
        <v>400</v>
      </c>
      <c r="I29" s="10">
        <f t="shared" si="0"/>
        <v>3700</v>
      </c>
      <c r="J29" s="36">
        <v>0.6</v>
      </c>
      <c r="K29" s="10">
        <f t="shared" si="1"/>
        <v>185</v>
      </c>
      <c r="L29" s="10">
        <f t="shared" si="2"/>
        <v>8.89423076923077</v>
      </c>
      <c r="M29" s="16"/>
      <c r="N29" s="30"/>
      <c r="O29" s="30"/>
      <c r="P29" s="42">
        <v>30</v>
      </c>
      <c r="Q29" s="30"/>
      <c r="R29" s="30"/>
      <c r="S29" s="29"/>
      <c r="T29" s="29">
        <v>50</v>
      </c>
      <c r="U29" s="29">
        <v>300</v>
      </c>
      <c r="V29" s="29">
        <v>200</v>
      </c>
      <c r="W29" s="29">
        <v>5</v>
      </c>
      <c r="X29" s="29">
        <v>30</v>
      </c>
    </row>
    <row r="30" s="2" customFormat="1" customHeight="1" spans="1:24">
      <c r="A30" s="15"/>
      <c r="B30" s="15"/>
      <c r="C30" s="16" t="s">
        <v>57</v>
      </c>
      <c r="D30" s="10">
        <f>'定编（含一线）A类生产企业'!D29</f>
        <v>2500</v>
      </c>
      <c r="E30" s="10">
        <f>'定编（含一线）A类生产企业'!E29</f>
        <v>1000</v>
      </c>
      <c r="F30" s="29">
        <v>80</v>
      </c>
      <c r="G30" s="30">
        <v>300</v>
      </c>
      <c r="H30" s="10">
        <v>300</v>
      </c>
      <c r="I30" s="10">
        <f t="shared" si="0"/>
        <v>3500</v>
      </c>
      <c r="J30" s="36">
        <v>0.6</v>
      </c>
      <c r="K30" s="10">
        <f t="shared" si="1"/>
        <v>175</v>
      </c>
      <c r="L30" s="10">
        <f t="shared" si="2"/>
        <v>8.41346153846154</v>
      </c>
      <c r="M30" s="16"/>
      <c r="N30" s="30"/>
      <c r="O30" s="30"/>
      <c r="P30" s="41">
        <v>30</v>
      </c>
      <c r="Q30" s="30"/>
      <c r="R30" s="30"/>
      <c r="S30" s="29"/>
      <c r="T30" s="29">
        <v>50</v>
      </c>
      <c r="U30" s="29">
        <v>200</v>
      </c>
      <c r="V30" s="29">
        <v>200</v>
      </c>
      <c r="W30" s="29">
        <v>5</v>
      </c>
      <c r="X30" s="29">
        <v>30</v>
      </c>
    </row>
    <row r="31" s="2" customFormat="1" customHeight="1" spans="1:24">
      <c r="A31" s="15"/>
      <c r="B31" s="15"/>
      <c r="C31" s="16" t="s">
        <v>146</v>
      </c>
      <c r="D31" s="10">
        <f>'定编（含一线）A类生产企业'!D30</f>
        <v>1800</v>
      </c>
      <c r="E31" s="10">
        <f>'定编（含一线）A类生产企业'!E30</f>
        <v>800</v>
      </c>
      <c r="F31" s="29">
        <v>50</v>
      </c>
      <c r="G31" s="30">
        <v>100</v>
      </c>
      <c r="H31" s="10">
        <v>100</v>
      </c>
      <c r="I31" s="10">
        <f t="shared" si="0"/>
        <v>2600</v>
      </c>
      <c r="J31" s="36">
        <v>0.6</v>
      </c>
      <c r="K31" s="10">
        <f t="shared" si="1"/>
        <v>130</v>
      </c>
      <c r="L31" s="10">
        <f t="shared" si="2"/>
        <v>6.25</v>
      </c>
      <c r="M31" s="16"/>
      <c r="N31" s="30"/>
      <c r="O31" s="30"/>
      <c r="P31" s="42">
        <v>30</v>
      </c>
      <c r="Q31" s="30"/>
      <c r="R31" s="30"/>
      <c r="S31" s="29"/>
      <c r="T31" s="29"/>
      <c r="U31" s="29"/>
      <c r="V31" s="29"/>
      <c r="W31" s="29">
        <v>5</v>
      </c>
      <c r="X31" s="29">
        <v>30</v>
      </c>
    </row>
    <row r="32" s="2" customFormat="1" customHeight="1" spans="1:24">
      <c r="A32" s="15"/>
      <c r="B32" s="15"/>
      <c r="C32" s="16" t="s">
        <v>149</v>
      </c>
      <c r="D32" s="10">
        <f>'定编（含一线）A类生产企业'!D31</f>
        <v>1800</v>
      </c>
      <c r="E32" s="10">
        <f>'定编（含一线）A类生产企业'!E31</f>
        <v>500</v>
      </c>
      <c r="F32" s="29">
        <v>50</v>
      </c>
      <c r="G32" s="30">
        <v>50</v>
      </c>
      <c r="H32" s="10"/>
      <c r="I32" s="10">
        <f t="shared" si="0"/>
        <v>2300</v>
      </c>
      <c r="J32" s="36">
        <v>0.6</v>
      </c>
      <c r="K32" s="10">
        <f t="shared" si="1"/>
        <v>115</v>
      </c>
      <c r="L32" s="10">
        <f t="shared" si="2"/>
        <v>5.52884615384615</v>
      </c>
      <c r="M32" s="16"/>
      <c r="N32" s="30"/>
      <c r="O32" s="30"/>
      <c r="P32" s="41">
        <v>30</v>
      </c>
      <c r="Q32" s="30"/>
      <c r="R32" s="30"/>
      <c r="S32" s="29"/>
      <c r="T32" s="29"/>
      <c r="U32" s="29"/>
      <c r="V32" s="29"/>
      <c r="W32" s="29">
        <v>5</v>
      </c>
      <c r="X32" s="29">
        <v>30</v>
      </c>
    </row>
    <row r="33" customHeight="1" spans="1:24">
      <c r="A33" s="17" t="s">
        <v>325</v>
      </c>
      <c r="B33" s="18" t="s">
        <v>162</v>
      </c>
      <c r="C33" s="19"/>
      <c r="D33" s="10">
        <f>'定编（含一线）A类生产企业'!D32</f>
        <v>2800</v>
      </c>
      <c r="E33" s="10">
        <f>'定编（含一线）A类生产企业'!E32</f>
        <v>1500</v>
      </c>
      <c r="F33" s="31">
        <v>100</v>
      </c>
      <c r="G33" s="31"/>
      <c r="H33" s="10">
        <v>600</v>
      </c>
      <c r="I33" s="10">
        <f t="shared" si="0"/>
        <v>4300</v>
      </c>
      <c r="J33" s="36">
        <v>0.6</v>
      </c>
      <c r="K33" s="10">
        <f t="shared" si="1"/>
        <v>215</v>
      </c>
      <c r="L33" s="10">
        <f t="shared" si="2"/>
        <v>10.3365384615385</v>
      </c>
      <c r="M33" s="19"/>
      <c r="N33" s="31"/>
      <c r="O33" s="31"/>
      <c r="P33" s="42">
        <v>30</v>
      </c>
      <c r="Q33" s="31"/>
      <c r="R33" s="10"/>
      <c r="S33" s="10"/>
      <c r="T33" s="10">
        <v>100</v>
      </c>
      <c r="U33" s="10">
        <v>300</v>
      </c>
      <c r="V33" s="10">
        <v>200</v>
      </c>
      <c r="W33" s="29">
        <v>5</v>
      </c>
      <c r="X33" s="29">
        <v>30</v>
      </c>
    </row>
    <row r="34" customHeight="1" spans="1:24">
      <c r="A34" s="20"/>
      <c r="B34" s="21" t="s">
        <v>164</v>
      </c>
      <c r="C34" s="9" t="s">
        <v>326</v>
      </c>
      <c r="D34" s="10">
        <f>'定编（含一线）A类生产企业'!D33</f>
        <v>2500</v>
      </c>
      <c r="E34" s="10">
        <f>'定编（含一线）A类生产企业'!E33</f>
        <v>1000</v>
      </c>
      <c r="F34" s="31">
        <v>80</v>
      </c>
      <c r="G34" s="31"/>
      <c r="H34" s="10">
        <v>300</v>
      </c>
      <c r="I34" s="10">
        <f t="shared" si="0"/>
        <v>3500</v>
      </c>
      <c r="J34" s="36">
        <v>0.6</v>
      </c>
      <c r="K34" s="10">
        <f t="shared" si="1"/>
        <v>175</v>
      </c>
      <c r="L34" s="10">
        <f t="shared" si="2"/>
        <v>8.41346153846154</v>
      </c>
      <c r="M34" s="19"/>
      <c r="N34" s="31"/>
      <c r="O34" s="31"/>
      <c r="P34" s="41">
        <v>30</v>
      </c>
      <c r="Q34" s="31"/>
      <c r="R34" s="10"/>
      <c r="S34" s="10"/>
      <c r="T34" s="10">
        <v>50</v>
      </c>
      <c r="U34" s="10">
        <v>300</v>
      </c>
      <c r="V34" s="10">
        <v>200</v>
      </c>
      <c r="W34" s="29">
        <v>5</v>
      </c>
      <c r="X34" s="29">
        <v>30</v>
      </c>
    </row>
    <row r="35" customHeight="1" spans="1:24">
      <c r="A35" s="20"/>
      <c r="B35" s="22"/>
      <c r="C35" s="9" t="s">
        <v>327</v>
      </c>
      <c r="D35" s="10">
        <f>'定编（含一线）A类生产企业'!D34</f>
        <v>1800</v>
      </c>
      <c r="E35" s="10">
        <f>'定编（含一线）A类生产企业'!E34</f>
        <v>600</v>
      </c>
      <c r="F35" s="10">
        <v>50</v>
      </c>
      <c r="G35" s="10"/>
      <c r="H35" s="10"/>
      <c r="I35" s="10">
        <f t="shared" si="0"/>
        <v>2400</v>
      </c>
      <c r="J35" s="36">
        <v>0.6</v>
      </c>
      <c r="K35" s="10">
        <f t="shared" si="1"/>
        <v>120</v>
      </c>
      <c r="L35" s="10">
        <f t="shared" si="2"/>
        <v>5.76923076923077</v>
      </c>
      <c r="M35" s="9"/>
      <c r="N35" s="10"/>
      <c r="O35" s="10"/>
      <c r="P35" s="42">
        <v>30</v>
      </c>
      <c r="Q35" s="10"/>
      <c r="R35" s="10"/>
      <c r="S35" s="10"/>
      <c r="T35" s="10"/>
      <c r="U35" s="10"/>
      <c r="V35" s="10"/>
      <c r="W35" s="29">
        <v>5</v>
      </c>
      <c r="X35" s="29">
        <v>30</v>
      </c>
    </row>
    <row r="36" customHeight="1" spans="1:24">
      <c r="A36" s="20"/>
      <c r="B36" s="22"/>
      <c r="C36" s="9" t="s">
        <v>328</v>
      </c>
      <c r="D36" s="10">
        <f>'定编（含一线）A类生产企业'!D35</f>
        <v>1800</v>
      </c>
      <c r="E36" s="10">
        <f>'定编（含一线）A类生产企业'!E35</f>
        <v>600</v>
      </c>
      <c r="F36" s="10">
        <v>50</v>
      </c>
      <c r="G36" s="10"/>
      <c r="H36" s="10"/>
      <c r="I36" s="10">
        <f t="shared" si="0"/>
        <v>2400</v>
      </c>
      <c r="J36" s="36">
        <v>0.6</v>
      </c>
      <c r="K36" s="10">
        <f t="shared" si="1"/>
        <v>120</v>
      </c>
      <c r="L36" s="10">
        <f t="shared" si="2"/>
        <v>5.76923076923077</v>
      </c>
      <c r="M36" s="9"/>
      <c r="N36" s="10"/>
      <c r="O36" s="10"/>
      <c r="P36" s="41">
        <v>30</v>
      </c>
      <c r="Q36" s="10"/>
      <c r="R36" s="10"/>
      <c r="S36" s="10"/>
      <c r="T36" s="10"/>
      <c r="U36" s="10"/>
      <c r="V36" s="10"/>
      <c r="W36" s="29">
        <v>5</v>
      </c>
      <c r="X36" s="29">
        <v>30</v>
      </c>
    </row>
    <row r="37" customHeight="1" spans="1:24">
      <c r="A37" s="20"/>
      <c r="B37" s="23"/>
      <c r="C37" s="9" t="s">
        <v>171</v>
      </c>
      <c r="D37" s="10">
        <f>'定编（含一线）A类生产企业'!D36</f>
        <v>1800</v>
      </c>
      <c r="E37" s="10">
        <f>'定编（含一线）A类生产企业'!E36</f>
        <v>600</v>
      </c>
      <c r="F37" s="10">
        <v>50</v>
      </c>
      <c r="G37" s="10"/>
      <c r="H37" s="10"/>
      <c r="I37" s="10">
        <f t="shared" si="0"/>
        <v>2400</v>
      </c>
      <c r="J37" s="36">
        <v>0.6</v>
      </c>
      <c r="K37" s="10">
        <f t="shared" si="1"/>
        <v>120</v>
      </c>
      <c r="L37" s="10">
        <f t="shared" si="2"/>
        <v>5.76923076923077</v>
      </c>
      <c r="M37" s="9"/>
      <c r="N37" s="10"/>
      <c r="O37" s="10"/>
      <c r="P37" s="42">
        <v>30</v>
      </c>
      <c r="Q37" s="10"/>
      <c r="R37" s="10"/>
      <c r="S37" s="10"/>
      <c r="T37" s="10"/>
      <c r="U37" s="10"/>
      <c r="V37" s="10"/>
      <c r="W37" s="29">
        <v>5</v>
      </c>
      <c r="X37" s="29">
        <v>30</v>
      </c>
    </row>
    <row r="38" customHeight="1" spans="1:24">
      <c r="A38" s="20"/>
      <c r="B38" s="8" t="s">
        <v>175</v>
      </c>
      <c r="C38" s="9" t="s">
        <v>109</v>
      </c>
      <c r="D38" s="10">
        <f>'定编（含一线）A类生产企业'!D37</f>
        <v>2500</v>
      </c>
      <c r="E38" s="10">
        <f>'定编（含一线）A类生产企业'!E37</f>
        <v>1000</v>
      </c>
      <c r="F38" s="10">
        <v>50</v>
      </c>
      <c r="G38" s="10">
        <v>300</v>
      </c>
      <c r="H38" s="10">
        <v>300</v>
      </c>
      <c r="I38" s="10">
        <f t="shared" si="0"/>
        <v>3500</v>
      </c>
      <c r="J38" s="36">
        <v>0.6</v>
      </c>
      <c r="K38" s="10">
        <f t="shared" si="1"/>
        <v>175</v>
      </c>
      <c r="L38" s="10">
        <f t="shared" si="2"/>
        <v>8.41346153846154</v>
      </c>
      <c r="M38" s="9"/>
      <c r="N38" s="10"/>
      <c r="O38" s="10"/>
      <c r="P38" s="41">
        <v>30</v>
      </c>
      <c r="Q38" s="10"/>
      <c r="R38" s="10"/>
      <c r="S38" s="10"/>
      <c r="T38" s="10">
        <v>50</v>
      </c>
      <c r="U38" s="10"/>
      <c r="V38" s="10"/>
      <c r="W38" s="29">
        <v>5</v>
      </c>
      <c r="X38" s="29">
        <v>30</v>
      </c>
    </row>
    <row r="39" customHeight="1" spans="1:24">
      <c r="A39" s="20"/>
      <c r="B39" s="11"/>
      <c r="C39" s="9" t="s">
        <v>48</v>
      </c>
      <c r="D39" s="10">
        <f>'定编（含一线）A类生产企业'!D38</f>
        <v>1800</v>
      </c>
      <c r="E39" s="10">
        <f>'定编（含一线）A类生产企业'!E38</f>
        <v>1000</v>
      </c>
      <c r="F39" s="10">
        <v>50</v>
      </c>
      <c r="G39" s="10">
        <v>200</v>
      </c>
      <c r="H39" s="10">
        <v>100</v>
      </c>
      <c r="I39" s="10">
        <f t="shared" si="0"/>
        <v>2800</v>
      </c>
      <c r="J39" s="36">
        <v>0.6</v>
      </c>
      <c r="K39" s="10">
        <f t="shared" si="1"/>
        <v>140</v>
      </c>
      <c r="L39" s="10">
        <f t="shared" si="2"/>
        <v>6.73076923076923</v>
      </c>
      <c r="M39" s="9"/>
      <c r="N39" s="10"/>
      <c r="O39" s="10"/>
      <c r="P39" s="42">
        <v>30</v>
      </c>
      <c r="Q39" s="10"/>
      <c r="R39" s="10"/>
      <c r="S39" s="10"/>
      <c r="T39" s="10">
        <v>30</v>
      </c>
      <c r="U39" s="10"/>
      <c r="V39" s="10"/>
      <c r="W39" s="29">
        <v>5</v>
      </c>
      <c r="X39" s="29">
        <v>30</v>
      </c>
    </row>
    <row r="40" customHeight="1" spans="1:24">
      <c r="A40" s="20"/>
      <c r="B40" s="11"/>
      <c r="C40" s="9" t="s">
        <v>329</v>
      </c>
      <c r="D40" s="10">
        <f>'定编（含一线）A类生产企业'!D39</f>
        <v>1800</v>
      </c>
      <c r="E40" s="10">
        <f>'定编（含一线）A类生产企业'!E39</f>
        <v>600</v>
      </c>
      <c r="F40" s="10">
        <v>50</v>
      </c>
      <c r="G40" s="10">
        <v>100</v>
      </c>
      <c r="H40" s="10"/>
      <c r="I40" s="10">
        <f t="shared" si="0"/>
        <v>2400</v>
      </c>
      <c r="J40" s="36">
        <v>0.6</v>
      </c>
      <c r="K40" s="10">
        <f t="shared" si="1"/>
        <v>120</v>
      </c>
      <c r="L40" s="10">
        <f t="shared" si="2"/>
        <v>5.76923076923077</v>
      </c>
      <c r="M40" s="9"/>
      <c r="N40" s="10"/>
      <c r="O40" s="10"/>
      <c r="P40" s="41">
        <v>30</v>
      </c>
      <c r="Q40" s="10"/>
      <c r="R40" s="10"/>
      <c r="S40" s="10"/>
      <c r="T40" s="10"/>
      <c r="U40" s="10"/>
      <c r="V40" s="10"/>
      <c r="W40" s="29">
        <v>5</v>
      </c>
      <c r="X40" s="29">
        <v>30</v>
      </c>
    </row>
    <row r="41" customHeight="1" spans="1:24">
      <c r="A41" s="20"/>
      <c r="B41" s="11"/>
      <c r="C41" s="9" t="s">
        <v>195</v>
      </c>
      <c r="D41" s="10">
        <f>'定编（含一线）A类生产企业'!D40</f>
        <v>1800</v>
      </c>
      <c r="E41" s="10">
        <f>'定编（含一线）A类生产企业'!E40</f>
        <v>600</v>
      </c>
      <c r="F41" s="10">
        <v>50</v>
      </c>
      <c r="G41" s="10">
        <v>100</v>
      </c>
      <c r="H41" s="10"/>
      <c r="I41" s="10">
        <f t="shared" si="0"/>
        <v>2400</v>
      </c>
      <c r="J41" s="36">
        <v>0.6</v>
      </c>
      <c r="K41" s="10">
        <f t="shared" si="1"/>
        <v>120</v>
      </c>
      <c r="L41" s="10">
        <f t="shared" si="2"/>
        <v>5.76923076923077</v>
      </c>
      <c r="M41" s="9"/>
      <c r="N41" s="10"/>
      <c r="O41" s="10"/>
      <c r="P41" s="42">
        <v>30</v>
      </c>
      <c r="Q41" s="10"/>
      <c r="R41" s="10"/>
      <c r="S41" s="10"/>
      <c r="T41" s="10"/>
      <c r="U41" s="10"/>
      <c r="V41" s="10"/>
      <c r="W41" s="29">
        <v>5</v>
      </c>
      <c r="X41" s="29">
        <v>30</v>
      </c>
    </row>
    <row r="42" customHeight="1" spans="1:24">
      <c r="A42" s="20"/>
      <c r="B42" s="11"/>
      <c r="C42" s="9" t="s">
        <v>197</v>
      </c>
      <c r="D42" s="10">
        <f>'定编（含一线）A类生产企业'!D41</f>
        <v>1800</v>
      </c>
      <c r="E42" s="10">
        <f>'定编（含一线）A类生产企业'!E41</f>
        <v>600</v>
      </c>
      <c r="F42" s="10">
        <v>50</v>
      </c>
      <c r="G42" s="10">
        <v>100</v>
      </c>
      <c r="H42" s="10"/>
      <c r="I42" s="10">
        <f t="shared" si="0"/>
        <v>2400</v>
      </c>
      <c r="J42" s="36">
        <v>0.6</v>
      </c>
      <c r="K42" s="10">
        <f t="shared" si="1"/>
        <v>120</v>
      </c>
      <c r="L42" s="10">
        <f t="shared" si="2"/>
        <v>5.76923076923077</v>
      </c>
      <c r="M42" s="9"/>
      <c r="N42" s="10"/>
      <c r="O42" s="10"/>
      <c r="P42" s="41">
        <v>30</v>
      </c>
      <c r="Q42" s="10"/>
      <c r="R42" s="10"/>
      <c r="S42" s="10"/>
      <c r="T42" s="10"/>
      <c r="U42" s="10"/>
      <c r="V42" s="10"/>
      <c r="W42" s="29">
        <v>5</v>
      </c>
      <c r="X42" s="29">
        <v>30</v>
      </c>
    </row>
    <row r="43" customHeight="1" spans="1:24">
      <c r="A43" s="20"/>
      <c r="B43" s="11"/>
      <c r="C43" s="9" t="s">
        <v>202</v>
      </c>
      <c r="D43" s="10">
        <f>'定编（含一线）A类生产企业'!D42</f>
        <v>2500</v>
      </c>
      <c r="E43" s="10">
        <f>'定编（含一线）A类生产企业'!E42</f>
        <v>1000</v>
      </c>
      <c r="F43" s="10">
        <v>50</v>
      </c>
      <c r="G43" s="10">
        <v>300</v>
      </c>
      <c r="H43" s="10"/>
      <c r="I43" s="10">
        <f t="shared" si="0"/>
        <v>3500</v>
      </c>
      <c r="J43" s="36">
        <v>0.6</v>
      </c>
      <c r="K43" s="10">
        <f t="shared" si="1"/>
        <v>175</v>
      </c>
      <c r="L43" s="10">
        <f t="shared" si="2"/>
        <v>8.41346153846154</v>
      </c>
      <c r="M43" s="9"/>
      <c r="N43" s="10"/>
      <c r="O43" s="10"/>
      <c r="P43" s="42">
        <v>30</v>
      </c>
      <c r="Q43" s="10"/>
      <c r="R43" s="10"/>
      <c r="S43" s="10"/>
      <c r="T43" s="10"/>
      <c r="U43" s="10"/>
      <c r="V43" s="10"/>
      <c r="W43" s="29">
        <v>5</v>
      </c>
      <c r="X43" s="29">
        <v>30</v>
      </c>
    </row>
    <row r="44" customHeight="1" spans="1:24">
      <c r="A44" s="20"/>
      <c r="B44" s="12"/>
      <c r="C44" s="9" t="s">
        <v>211</v>
      </c>
      <c r="D44" s="10">
        <f>'定编（含一线）A类生产企业'!D43</f>
        <v>1800</v>
      </c>
      <c r="E44" s="10">
        <f>'定编（含一线）A类生产企业'!E43</f>
        <v>400</v>
      </c>
      <c r="F44" s="10">
        <v>50</v>
      </c>
      <c r="G44" s="10"/>
      <c r="H44" s="10"/>
      <c r="I44" s="10">
        <f t="shared" si="0"/>
        <v>2200</v>
      </c>
      <c r="J44" s="36">
        <v>0.6</v>
      </c>
      <c r="K44" s="10">
        <f t="shared" si="1"/>
        <v>110</v>
      </c>
      <c r="L44" s="10">
        <f t="shared" si="2"/>
        <v>5.28846153846154</v>
      </c>
      <c r="M44" s="9"/>
      <c r="N44" s="10"/>
      <c r="O44" s="10"/>
      <c r="P44" s="41">
        <v>30</v>
      </c>
      <c r="Q44" s="10"/>
      <c r="R44" s="10"/>
      <c r="S44" s="10"/>
      <c r="T44" s="10"/>
      <c r="U44" s="10"/>
      <c r="V44" s="10"/>
      <c r="W44" s="29">
        <v>5</v>
      </c>
      <c r="X44" s="29">
        <v>30</v>
      </c>
    </row>
    <row r="45" customHeight="1" spans="1:24">
      <c r="A45" s="20"/>
      <c r="B45" s="8" t="s">
        <v>225</v>
      </c>
      <c r="C45" s="9" t="s">
        <v>109</v>
      </c>
      <c r="D45" s="10">
        <f>'定编（含一线）A类生产企业'!D44</f>
        <v>2500</v>
      </c>
      <c r="E45" s="10">
        <f>'定编（含一线）A类生产企业'!E44</f>
        <v>1000</v>
      </c>
      <c r="F45" s="10">
        <v>50</v>
      </c>
      <c r="G45" s="10">
        <v>300</v>
      </c>
      <c r="H45" s="10">
        <v>300</v>
      </c>
      <c r="I45" s="10">
        <f t="shared" si="0"/>
        <v>3500</v>
      </c>
      <c r="J45" s="36">
        <v>0.6</v>
      </c>
      <c r="K45" s="10">
        <f t="shared" si="1"/>
        <v>175</v>
      </c>
      <c r="L45" s="10">
        <f t="shared" si="2"/>
        <v>8.41346153846154</v>
      </c>
      <c r="M45" s="9"/>
      <c r="N45" s="10"/>
      <c r="O45" s="10"/>
      <c r="P45" s="42">
        <v>30</v>
      </c>
      <c r="Q45" s="10"/>
      <c r="R45" s="10"/>
      <c r="S45" s="10"/>
      <c r="T45" s="10">
        <v>50</v>
      </c>
      <c r="U45" s="10"/>
      <c r="V45" s="10"/>
      <c r="W45" s="29">
        <v>5</v>
      </c>
      <c r="X45" s="29">
        <v>30</v>
      </c>
    </row>
    <row r="46" customHeight="1" spans="1:24">
      <c r="A46" s="20"/>
      <c r="B46" s="11"/>
      <c r="C46" s="9" t="s">
        <v>48</v>
      </c>
      <c r="D46" s="10">
        <f>'定编（含一线）A类生产企业'!D45</f>
        <v>1800</v>
      </c>
      <c r="E46" s="10">
        <f>'定编（含一线）A类生产企业'!E45</f>
        <v>1000</v>
      </c>
      <c r="F46" s="10">
        <v>50</v>
      </c>
      <c r="G46" s="10">
        <v>200</v>
      </c>
      <c r="H46" s="10">
        <v>100</v>
      </c>
      <c r="I46" s="10">
        <f t="shared" si="0"/>
        <v>2800</v>
      </c>
      <c r="J46" s="36">
        <v>0.6</v>
      </c>
      <c r="K46" s="10">
        <f t="shared" si="1"/>
        <v>140</v>
      </c>
      <c r="L46" s="10">
        <f t="shared" si="2"/>
        <v>6.73076923076923</v>
      </c>
      <c r="M46" s="9"/>
      <c r="N46" s="10"/>
      <c r="O46" s="10"/>
      <c r="P46" s="41">
        <v>30</v>
      </c>
      <c r="Q46" s="10"/>
      <c r="R46" s="10"/>
      <c r="S46" s="10"/>
      <c r="T46" s="10">
        <v>30</v>
      </c>
      <c r="U46" s="10"/>
      <c r="V46" s="10"/>
      <c r="W46" s="29">
        <v>5</v>
      </c>
      <c r="X46" s="29">
        <v>30</v>
      </c>
    </row>
    <row r="47" customHeight="1" spans="1:24">
      <c r="A47" s="20"/>
      <c r="B47" s="11"/>
      <c r="C47" s="9" t="s">
        <v>229</v>
      </c>
      <c r="D47" s="10">
        <f>'定编（含一线）A类生产企业'!D46</f>
        <v>2500</v>
      </c>
      <c r="E47" s="10">
        <f>'定编（含一线）A类生产企业'!E46</f>
        <v>1000</v>
      </c>
      <c r="F47" s="10">
        <v>50</v>
      </c>
      <c r="G47" s="10">
        <v>100</v>
      </c>
      <c r="H47" s="10"/>
      <c r="I47" s="10">
        <f t="shared" si="0"/>
        <v>3500</v>
      </c>
      <c r="J47" s="36">
        <v>0.6</v>
      </c>
      <c r="K47" s="10">
        <f t="shared" si="1"/>
        <v>175</v>
      </c>
      <c r="L47" s="10">
        <f t="shared" si="2"/>
        <v>8.41346153846154</v>
      </c>
      <c r="M47" s="9"/>
      <c r="N47" s="10"/>
      <c r="O47" s="10"/>
      <c r="P47" s="42">
        <v>30</v>
      </c>
      <c r="Q47" s="10"/>
      <c r="R47" s="10"/>
      <c r="S47" s="10"/>
      <c r="T47" s="10"/>
      <c r="U47" s="10"/>
      <c r="V47" s="10"/>
      <c r="W47" s="29">
        <v>5</v>
      </c>
      <c r="X47" s="29">
        <v>30</v>
      </c>
    </row>
    <row r="48" customHeight="1" spans="1:24">
      <c r="A48" s="20"/>
      <c r="B48" s="11"/>
      <c r="C48" s="9" t="s">
        <v>235</v>
      </c>
      <c r="D48" s="10">
        <f>'定编（含一线）A类生产企业'!D47</f>
        <v>2500</v>
      </c>
      <c r="E48" s="10">
        <f>'定编（含一线）A类生产企业'!E47</f>
        <v>1000</v>
      </c>
      <c r="F48" s="10">
        <v>50</v>
      </c>
      <c r="G48" s="10">
        <v>300</v>
      </c>
      <c r="H48" s="10"/>
      <c r="I48" s="10">
        <f t="shared" si="0"/>
        <v>3500</v>
      </c>
      <c r="J48" s="36">
        <v>0.6</v>
      </c>
      <c r="K48" s="10">
        <f t="shared" si="1"/>
        <v>175</v>
      </c>
      <c r="L48" s="10">
        <f t="shared" si="2"/>
        <v>8.41346153846154</v>
      </c>
      <c r="M48" s="9"/>
      <c r="N48" s="10"/>
      <c r="O48" s="10"/>
      <c r="P48" s="41">
        <v>30</v>
      </c>
      <c r="Q48" s="10"/>
      <c r="R48" s="10"/>
      <c r="S48" s="10"/>
      <c r="T48" s="10"/>
      <c r="U48" s="10"/>
      <c r="V48" s="10"/>
      <c r="W48" s="29">
        <v>5</v>
      </c>
      <c r="X48" s="29">
        <v>30</v>
      </c>
    </row>
    <row r="49" customHeight="1" spans="1:24">
      <c r="A49" s="20"/>
      <c r="B49" s="11"/>
      <c r="C49" s="9" t="s">
        <v>243</v>
      </c>
      <c r="D49" s="10">
        <f>'定编（含一线）A类生产企业'!D48</f>
        <v>2000</v>
      </c>
      <c r="E49" s="10">
        <f>'定编（含一线）A类生产企业'!E48</f>
        <v>1000</v>
      </c>
      <c r="F49" s="10">
        <v>50</v>
      </c>
      <c r="G49" s="10">
        <v>100</v>
      </c>
      <c r="H49" s="10"/>
      <c r="I49" s="10">
        <f t="shared" si="0"/>
        <v>3000</v>
      </c>
      <c r="J49" s="36">
        <v>0.6</v>
      </c>
      <c r="K49" s="10">
        <f t="shared" si="1"/>
        <v>150</v>
      </c>
      <c r="L49" s="10">
        <f t="shared" si="2"/>
        <v>7.21153846153846</v>
      </c>
      <c r="M49" s="9"/>
      <c r="N49" s="10"/>
      <c r="O49" s="10"/>
      <c r="P49" s="42">
        <v>30</v>
      </c>
      <c r="Q49" s="10"/>
      <c r="R49" s="10"/>
      <c r="S49" s="10"/>
      <c r="T49" s="10"/>
      <c r="U49" s="10"/>
      <c r="V49" s="10"/>
      <c r="W49" s="29">
        <v>5</v>
      </c>
      <c r="X49" s="29">
        <v>30</v>
      </c>
    </row>
    <row r="50" customHeight="1" spans="1:24">
      <c r="A50" s="20"/>
      <c r="B50" s="12"/>
      <c r="C50" s="9" t="s">
        <v>211</v>
      </c>
      <c r="D50" s="10">
        <f>'定编（含一线）A类生产企业'!D49</f>
        <v>1800</v>
      </c>
      <c r="E50" s="10">
        <f>'定编（含一线）A类生产企业'!E49</f>
        <v>400</v>
      </c>
      <c r="F50" s="10">
        <v>50</v>
      </c>
      <c r="G50" s="10"/>
      <c r="H50" s="10"/>
      <c r="I50" s="10">
        <f t="shared" si="0"/>
        <v>2200</v>
      </c>
      <c r="J50" s="36">
        <v>0.6</v>
      </c>
      <c r="K50" s="10">
        <f t="shared" si="1"/>
        <v>110</v>
      </c>
      <c r="L50" s="10">
        <f t="shared" si="2"/>
        <v>5.28846153846154</v>
      </c>
      <c r="M50" s="9"/>
      <c r="N50" s="10"/>
      <c r="O50" s="10"/>
      <c r="P50" s="41">
        <v>30</v>
      </c>
      <c r="Q50" s="10"/>
      <c r="R50" s="10"/>
      <c r="S50" s="10"/>
      <c r="T50" s="10"/>
      <c r="U50" s="10"/>
      <c r="V50" s="10"/>
      <c r="W50" s="29">
        <v>5</v>
      </c>
      <c r="X50" s="29">
        <v>30</v>
      </c>
    </row>
    <row r="51" customHeight="1" spans="1:24">
      <c r="A51" s="20"/>
      <c r="B51" s="11"/>
      <c r="C51" s="9" t="s">
        <v>48</v>
      </c>
      <c r="D51" s="10">
        <f>'定编（含一线）A类生产企业'!D50</f>
        <v>1800</v>
      </c>
      <c r="E51" s="10">
        <f>'定编（含一线）A类生产企业'!E50</f>
        <v>1000</v>
      </c>
      <c r="F51" s="10">
        <v>50</v>
      </c>
      <c r="G51" s="10">
        <v>200</v>
      </c>
      <c r="H51" s="10">
        <v>100</v>
      </c>
      <c r="I51" s="10">
        <f t="shared" si="0"/>
        <v>2800</v>
      </c>
      <c r="J51" s="36">
        <v>0.6</v>
      </c>
      <c r="K51" s="10">
        <f t="shared" si="1"/>
        <v>140</v>
      </c>
      <c r="L51" s="10">
        <f t="shared" si="2"/>
        <v>6.73076923076923</v>
      </c>
      <c r="M51" s="9"/>
      <c r="N51" s="10"/>
      <c r="O51" s="10"/>
      <c r="P51" s="41">
        <v>30</v>
      </c>
      <c r="Q51" s="10"/>
      <c r="R51" s="10"/>
      <c r="S51" s="10"/>
      <c r="T51" s="10">
        <v>30</v>
      </c>
      <c r="U51" s="10"/>
      <c r="V51" s="10"/>
      <c r="W51" s="29">
        <v>5</v>
      </c>
      <c r="X51" s="29">
        <v>30</v>
      </c>
    </row>
    <row r="52" customHeight="1" spans="1:24">
      <c r="A52" s="20"/>
      <c r="B52" s="11"/>
      <c r="C52" s="9" t="s">
        <v>258</v>
      </c>
      <c r="D52" s="10">
        <f>'定编（含一线）A类生产企业'!D51</f>
        <v>1800</v>
      </c>
      <c r="E52" s="10">
        <f>'定编（含一线）A类生产企业'!E51</f>
        <v>600</v>
      </c>
      <c r="F52" s="10">
        <v>50</v>
      </c>
      <c r="G52" s="10">
        <v>100</v>
      </c>
      <c r="H52" s="10"/>
      <c r="I52" s="10">
        <f t="shared" si="0"/>
        <v>2400</v>
      </c>
      <c r="J52" s="36">
        <v>0.6</v>
      </c>
      <c r="K52" s="10">
        <f t="shared" si="1"/>
        <v>120</v>
      </c>
      <c r="L52" s="10">
        <f t="shared" si="2"/>
        <v>5.76923076923077</v>
      </c>
      <c r="M52" s="9"/>
      <c r="N52" s="10"/>
      <c r="O52" s="10"/>
      <c r="P52" s="42">
        <v>30</v>
      </c>
      <c r="Q52" s="10"/>
      <c r="R52" s="10"/>
      <c r="S52" s="10"/>
      <c r="T52" s="10"/>
      <c r="U52" s="10"/>
      <c r="V52" s="10"/>
      <c r="W52" s="29">
        <v>5</v>
      </c>
      <c r="X52" s="29">
        <v>30</v>
      </c>
    </row>
    <row r="53" customHeight="1" spans="1:24">
      <c r="A53" s="20"/>
      <c r="B53" s="11"/>
      <c r="C53" s="9" t="s">
        <v>259</v>
      </c>
      <c r="D53" s="10">
        <f>'定编（含一线）A类生产企业'!D52</f>
        <v>1800</v>
      </c>
      <c r="E53" s="10">
        <f>'定编（含一线）A类生产企业'!E52</f>
        <v>1000</v>
      </c>
      <c r="F53" s="10">
        <v>50</v>
      </c>
      <c r="G53" s="10">
        <v>100</v>
      </c>
      <c r="H53" s="10"/>
      <c r="I53" s="10">
        <f t="shared" si="0"/>
        <v>2800</v>
      </c>
      <c r="J53" s="36">
        <v>0.6</v>
      </c>
      <c r="K53" s="10">
        <f t="shared" si="1"/>
        <v>140</v>
      </c>
      <c r="L53" s="10">
        <f t="shared" si="2"/>
        <v>6.73076923076923</v>
      </c>
      <c r="M53" s="9"/>
      <c r="N53" s="10"/>
      <c r="O53" s="10"/>
      <c r="P53" s="41">
        <v>30</v>
      </c>
      <c r="Q53" s="10"/>
      <c r="R53" s="10"/>
      <c r="S53" s="10"/>
      <c r="T53" s="10"/>
      <c r="U53" s="10"/>
      <c r="V53" s="10"/>
      <c r="W53" s="29">
        <v>5</v>
      </c>
      <c r="X53" s="29">
        <v>30</v>
      </c>
    </row>
    <row r="54" customHeight="1" spans="1:24">
      <c r="A54" s="20"/>
      <c r="B54" s="11"/>
      <c r="C54" s="9" t="s">
        <v>260</v>
      </c>
      <c r="D54" s="10">
        <f>'定编（含一线）A类生产企业'!D53</f>
        <v>1800</v>
      </c>
      <c r="E54" s="10">
        <f>'定编（含一线）A类生产企业'!E53</f>
        <v>1000</v>
      </c>
      <c r="F54" s="10">
        <v>50</v>
      </c>
      <c r="G54" s="10">
        <v>100</v>
      </c>
      <c r="H54" s="10"/>
      <c r="I54" s="10">
        <f t="shared" si="0"/>
        <v>2800</v>
      </c>
      <c r="J54" s="36">
        <v>0.6</v>
      </c>
      <c r="K54" s="10">
        <f t="shared" si="1"/>
        <v>140</v>
      </c>
      <c r="L54" s="10">
        <f t="shared" si="2"/>
        <v>6.73076923076923</v>
      </c>
      <c r="M54" s="9"/>
      <c r="N54" s="10"/>
      <c r="O54" s="10"/>
      <c r="P54" s="42">
        <v>30</v>
      </c>
      <c r="Q54" s="10"/>
      <c r="R54" s="10"/>
      <c r="S54" s="10"/>
      <c r="T54" s="10"/>
      <c r="U54" s="10"/>
      <c r="V54" s="10"/>
      <c r="W54" s="29">
        <v>5</v>
      </c>
      <c r="X54" s="29">
        <v>30</v>
      </c>
    </row>
    <row r="55" customHeight="1" spans="1:24">
      <c r="A55" s="20"/>
      <c r="B55" s="11"/>
      <c r="C55" s="9" t="s">
        <v>261</v>
      </c>
      <c r="D55" s="10">
        <f>'定编（含一线）A类生产企业'!D54</f>
        <v>1800</v>
      </c>
      <c r="E55" s="10">
        <f>'定编（含一线）A类生产企业'!E54</f>
        <v>1000</v>
      </c>
      <c r="F55" s="10">
        <v>50</v>
      </c>
      <c r="G55" s="10">
        <v>100</v>
      </c>
      <c r="H55" s="10"/>
      <c r="I55" s="10">
        <f t="shared" si="0"/>
        <v>2800</v>
      </c>
      <c r="J55" s="36">
        <v>0.6</v>
      </c>
      <c r="K55" s="10">
        <f t="shared" si="1"/>
        <v>140</v>
      </c>
      <c r="L55" s="10">
        <f t="shared" si="2"/>
        <v>6.73076923076923</v>
      </c>
      <c r="M55" s="9"/>
      <c r="N55" s="10"/>
      <c r="O55" s="10"/>
      <c r="P55" s="41">
        <v>30</v>
      </c>
      <c r="Q55" s="10"/>
      <c r="R55" s="10"/>
      <c r="S55" s="10"/>
      <c r="T55" s="10"/>
      <c r="U55" s="10"/>
      <c r="V55" s="10"/>
      <c r="W55" s="29">
        <v>5</v>
      </c>
      <c r="X55" s="29">
        <v>30</v>
      </c>
    </row>
    <row r="56" customHeight="1" spans="1:24">
      <c r="A56" s="24"/>
      <c r="B56" s="12"/>
      <c r="C56" s="9" t="s">
        <v>262</v>
      </c>
      <c r="D56" s="10">
        <f>'定编（含一线）A类生产企业'!D55</f>
        <v>1800</v>
      </c>
      <c r="E56" s="10">
        <f>'定编（含一线）A类生产企业'!E55</f>
        <v>400</v>
      </c>
      <c r="F56" s="10">
        <v>50</v>
      </c>
      <c r="G56" s="10"/>
      <c r="H56" s="10"/>
      <c r="I56" s="10">
        <f t="shared" si="0"/>
        <v>2200</v>
      </c>
      <c r="J56" s="36">
        <v>0.6</v>
      </c>
      <c r="K56" s="10">
        <f t="shared" si="1"/>
        <v>110</v>
      </c>
      <c r="L56" s="10">
        <f t="shared" si="2"/>
        <v>5.28846153846154</v>
      </c>
      <c r="M56" s="9"/>
      <c r="N56" s="10"/>
      <c r="O56" s="10"/>
      <c r="P56" s="42">
        <v>30</v>
      </c>
      <c r="Q56" s="10"/>
      <c r="R56" s="10"/>
      <c r="S56" s="10"/>
      <c r="T56" s="10"/>
      <c r="U56" s="10"/>
      <c r="V56" s="10"/>
      <c r="W56" s="29">
        <v>5</v>
      </c>
      <c r="X56" s="29">
        <v>30</v>
      </c>
    </row>
    <row r="57" customHeight="1" spans="1:24">
      <c r="A57" s="17" t="s">
        <v>330</v>
      </c>
      <c r="B57" s="18" t="s">
        <v>74</v>
      </c>
      <c r="C57" s="19"/>
      <c r="D57" s="10">
        <f>'定编（含一线）A类生产企业'!D56</f>
        <v>1800</v>
      </c>
      <c r="E57" s="10">
        <f>'定编（含一线）A类生产企业'!E56</f>
        <v>300</v>
      </c>
      <c r="F57" s="10">
        <v>50</v>
      </c>
      <c r="G57" s="10"/>
      <c r="H57" s="10"/>
      <c r="I57" s="10">
        <f t="shared" si="0"/>
        <v>2100</v>
      </c>
      <c r="J57" s="36">
        <v>0.6</v>
      </c>
      <c r="K57" s="10">
        <f t="shared" si="1"/>
        <v>105</v>
      </c>
      <c r="L57" s="10">
        <f t="shared" si="2"/>
        <v>5.04807692307692</v>
      </c>
      <c r="M57" s="9"/>
      <c r="N57" s="10"/>
      <c r="O57" s="10"/>
      <c r="P57" s="41">
        <v>30</v>
      </c>
      <c r="Q57" s="10"/>
      <c r="R57" s="10"/>
      <c r="S57" s="10"/>
      <c r="T57" s="10"/>
      <c r="U57" s="10"/>
      <c r="V57" s="10"/>
      <c r="W57" s="10">
        <v>5</v>
      </c>
      <c r="X57" s="29">
        <v>30</v>
      </c>
    </row>
    <row r="58" customHeight="1" spans="1:24">
      <c r="A58" s="11"/>
      <c r="B58" s="18" t="s">
        <v>80</v>
      </c>
      <c r="C58" s="19"/>
      <c r="D58" s="10">
        <f>'定编（含一线）A类生产企业'!D57</f>
        <v>1800</v>
      </c>
      <c r="E58" s="10">
        <f>'定编（含一线）A类生产企业'!E57</f>
        <v>300</v>
      </c>
      <c r="F58" s="10">
        <v>50</v>
      </c>
      <c r="G58" s="10"/>
      <c r="H58" s="10"/>
      <c r="I58" s="10">
        <f t="shared" si="0"/>
        <v>2100</v>
      </c>
      <c r="J58" s="36">
        <v>0.6</v>
      </c>
      <c r="K58" s="10">
        <f t="shared" si="1"/>
        <v>105</v>
      </c>
      <c r="L58" s="10">
        <f t="shared" si="2"/>
        <v>5.04807692307692</v>
      </c>
      <c r="M58" s="9"/>
      <c r="N58" s="10"/>
      <c r="O58" s="10"/>
      <c r="P58" s="42">
        <v>30</v>
      </c>
      <c r="Q58" s="10"/>
      <c r="R58" s="10"/>
      <c r="S58" s="10"/>
      <c r="T58" s="10"/>
      <c r="U58" s="10"/>
      <c r="V58" s="10"/>
      <c r="W58" s="10"/>
      <c r="X58" s="29">
        <v>30</v>
      </c>
    </row>
    <row r="59" customHeight="1" spans="1:24">
      <c r="A59" s="11"/>
      <c r="B59" s="18" t="s">
        <v>82</v>
      </c>
      <c r="C59" s="19"/>
      <c r="D59" s="10">
        <f>'定编（含一线）A类生产企业'!D58</f>
        <v>1800</v>
      </c>
      <c r="E59" s="10">
        <f>'定编（含一线）A类生产企业'!E58</f>
        <v>300</v>
      </c>
      <c r="F59" s="10">
        <v>50</v>
      </c>
      <c r="G59" s="10"/>
      <c r="H59" s="10"/>
      <c r="I59" s="10">
        <f t="shared" si="0"/>
        <v>2100</v>
      </c>
      <c r="J59" s="36">
        <v>0.6</v>
      </c>
      <c r="K59" s="10">
        <f t="shared" si="1"/>
        <v>105</v>
      </c>
      <c r="L59" s="10">
        <f t="shared" si="2"/>
        <v>5.04807692307692</v>
      </c>
      <c r="M59" s="9"/>
      <c r="N59" s="10"/>
      <c r="O59" s="10"/>
      <c r="P59" s="41">
        <v>30</v>
      </c>
      <c r="Q59" s="10"/>
      <c r="R59" s="10"/>
      <c r="S59" s="10"/>
      <c r="T59" s="10"/>
      <c r="U59" s="10"/>
      <c r="V59" s="10"/>
      <c r="W59" s="10"/>
      <c r="X59" s="29">
        <v>30</v>
      </c>
    </row>
    <row r="60" customHeight="1" spans="1:24">
      <c r="A60" s="11"/>
      <c r="B60" s="18" t="s">
        <v>84</v>
      </c>
      <c r="C60" s="19"/>
      <c r="D60" s="10">
        <f>'定编（含一线）A类生产企业'!D59</f>
        <v>1800</v>
      </c>
      <c r="E60" s="10">
        <f>'定编（含一线）A类生产企业'!E59</f>
        <v>300</v>
      </c>
      <c r="F60" s="10">
        <v>50</v>
      </c>
      <c r="G60" s="10"/>
      <c r="H60" s="10"/>
      <c r="I60" s="10">
        <f t="shared" si="0"/>
        <v>2100</v>
      </c>
      <c r="J60" s="36">
        <v>0.6</v>
      </c>
      <c r="K60" s="10">
        <f t="shared" si="1"/>
        <v>105</v>
      </c>
      <c r="L60" s="10">
        <f t="shared" si="2"/>
        <v>5.04807692307692</v>
      </c>
      <c r="M60" s="9"/>
      <c r="N60" s="10"/>
      <c r="O60" s="10"/>
      <c r="P60" s="42">
        <v>30</v>
      </c>
      <c r="Q60" s="10"/>
      <c r="R60" s="10"/>
      <c r="S60" s="10"/>
      <c r="T60" s="10"/>
      <c r="U60" s="10"/>
      <c r="V60" s="10"/>
      <c r="W60" s="10"/>
      <c r="X60" s="29">
        <v>30</v>
      </c>
    </row>
    <row r="61" customHeight="1" spans="1:24">
      <c r="A61" s="11"/>
      <c r="B61" s="18" t="s">
        <v>278</v>
      </c>
      <c r="C61" s="19"/>
      <c r="D61" s="10">
        <f>'定编（含一线）A类生产企业'!D60</f>
        <v>1800</v>
      </c>
      <c r="E61" s="10">
        <f>'定编（含一线）A类生产企业'!E60</f>
        <v>800</v>
      </c>
      <c r="F61" s="10">
        <v>50</v>
      </c>
      <c r="G61" s="10"/>
      <c r="H61" s="10"/>
      <c r="I61" s="10">
        <f t="shared" si="0"/>
        <v>2600</v>
      </c>
      <c r="J61" s="36">
        <v>0.6</v>
      </c>
      <c r="K61" s="10">
        <f t="shared" si="1"/>
        <v>130</v>
      </c>
      <c r="L61" s="10">
        <f t="shared" si="2"/>
        <v>6.25</v>
      </c>
      <c r="M61" s="9"/>
      <c r="N61" s="10"/>
      <c r="O61" s="10"/>
      <c r="P61" s="41">
        <v>30</v>
      </c>
      <c r="Q61" s="10"/>
      <c r="R61" s="10"/>
      <c r="S61" s="10"/>
      <c r="T61" s="10"/>
      <c r="U61" s="10"/>
      <c r="V61" s="10"/>
      <c r="W61" s="10">
        <v>5</v>
      </c>
      <c r="X61" s="29">
        <v>30</v>
      </c>
    </row>
    <row r="62" customHeight="1" spans="1:24">
      <c r="A62" s="12"/>
      <c r="B62" s="25" t="s">
        <v>279</v>
      </c>
      <c r="C62" s="26"/>
      <c r="D62" s="10">
        <f>'定编（含一线）A类生产企业'!D61</f>
        <v>1800</v>
      </c>
      <c r="E62" s="10">
        <f>'定编（含一线）A类生产企业'!E61</f>
        <v>300</v>
      </c>
      <c r="F62" s="10">
        <v>50</v>
      </c>
      <c r="G62" s="10"/>
      <c r="H62" s="10"/>
      <c r="I62" s="10">
        <f t="shared" si="0"/>
        <v>2100</v>
      </c>
      <c r="J62" s="36">
        <v>0.6</v>
      </c>
      <c r="K62" s="10">
        <f t="shared" si="1"/>
        <v>105</v>
      </c>
      <c r="L62" s="10">
        <f t="shared" si="2"/>
        <v>5.04807692307692</v>
      </c>
      <c r="M62" s="9"/>
      <c r="N62" s="10"/>
      <c r="O62" s="10"/>
      <c r="P62" s="42">
        <v>30</v>
      </c>
      <c r="Q62" s="10"/>
      <c r="R62" s="10"/>
      <c r="S62" s="10"/>
      <c r="T62" s="10"/>
      <c r="U62" s="10"/>
      <c r="V62" s="10"/>
      <c r="W62" s="10">
        <v>5</v>
      </c>
      <c r="X62" s="29">
        <v>30</v>
      </c>
    </row>
    <row r="63" customHeight="1" spans="1:24">
      <c r="A63" s="13" t="s">
        <v>331</v>
      </c>
      <c r="B63" s="9" t="s">
        <v>281</v>
      </c>
      <c r="C63" s="9"/>
      <c r="D63" s="10">
        <f>'定编（含一线）A类生产企业'!D62</f>
        <v>1350</v>
      </c>
      <c r="E63" s="10">
        <f>'定编（含一线）A类生产企业'!E62</f>
        <v>200</v>
      </c>
      <c r="F63" s="10"/>
      <c r="G63" s="10"/>
      <c r="H63" s="10"/>
      <c r="I63" s="10">
        <f t="shared" si="0"/>
        <v>1550</v>
      </c>
      <c r="J63" s="36">
        <v>0.6</v>
      </c>
      <c r="K63" s="10">
        <f t="shared" si="1"/>
        <v>77.5</v>
      </c>
      <c r="L63" s="10">
        <f t="shared" si="2"/>
        <v>3.72596153846154</v>
      </c>
      <c r="M63" s="9"/>
      <c r="N63" s="10"/>
      <c r="O63" s="10"/>
      <c r="P63" s="41">
        <v>30</v>
      </c>
      <c r="Q63" s="10"/>
      <c r="R63" s="10"/>
      <c r="S63" s="10"/>
      <c r="T63" s="10"/>
      <c r="U63" s="10"/>
      <c r="V63" s="10"/>
      <c r="W63" s="10"/>
      <c r="X63" s="10"/>
    </row>
    <row r="64" customHeight="1" spans="1:24">
      <c r="A64" s="9"/>
      <c r="B64" s="9" t="s">
        <v>282</v>
      </c>
      <c r="C64" s="9"/>
      <c r="D64" s="10">
        <f>'定编（含一线）A类生产企业'!D63</f>
        <v>1350</v>
      </c>
      <c r="E64" s="10">
        <f>'定编（含一线）A类生产企业'!E63</f>
        <v>300</v>
      </c>
      <c r="F64" s="10"/>
      <c r="G64" s="10"/>
      <c r="H64" s="10"/>
      <c r="I64" s="10">
        <f t="shared" si="0"/>
        <v>1650</v>
      </c>
      <c r="J64" s="36">
        <v>0.6</v>
      </c>
      <c r="K64" s="10">
        <f t="shared" si="1"/>
        <v>82.5</v>
      </c>
      <c r="L64" s="10">
        <f t="shared" si="2"/>
        <v>3.96634615384615</v>
      </c>
      <c r="M64" s="9"/>
      <c r="N64" s="10"/>
      <c r="O64" s="10"/>
      <c r="P64" s="42">
        <v>30</v>
      </c>
      <c r="Q64" s="10"/>
      <c r="R64" s="10"/>
      <c r="S64" s="10"/>
      <c r="T64" s="10"/>
      <c r="U64" s="10"/>
      <c r="V64" s="10"/>
      <c r="W64" s="10"/>
      <c r="X64" s="10"/>
    </row>
    <row r="65" customHeight="1" spans="1:24">
      <c r="A65" s="9"/>
      <c r="B65" s="13" t="s">
        <v>283</v>
      </c>
      <c r="C65" s="13"/>
      <c r="D65" s="10">
        <f>'定编（含一线）A类生产企业'!D64</f>
        <v>1350</v>
      </c>
      <c r="E65" s="10">
        <f>'定编（含一线）A类生产企业'!E64</f>
        <v>500</v>
      </c>
      <c r="F65" s="10"/>
      <c r="G65" s="10"/>
      <c r="H65" s="10"/>
      <c r="I65" s="10">
        <f t="shared" si="0"/>
        <v>1850</v>
      </c>
      <c r="J65" s="36">
        <v>0.6</v>
      </c>
      <c r="K65" s="10">
        <f t="shared" si="1"/>
        <v>92.5</v>
      </c>
      <c r="L65" s="10">
        <f t="shared" si="2"/>
        <v>4.44711538461539</v>
      </c>
      <c r="M65" s="9"/>
      <c r="N65" s="10"/>
      <c r="O65" s="10"/>
      <c r="P65" s="41">
        <v>30</v>
      </c>
      <c r="Q65" s="10"/>
      <c r="R65" s="10"/>
      <c r="S65" s="10"/>
      <c r="T65" s="10"/>
      <c r="U65" s="10"/>
      <c r="V65" s="10"/>
      <c r="W65" s="10"/>
      <c r="X65" s="10"/>
    </row>
    <row r="66" customHeight="1" spans="1:24">
      <c r="A66" s="9"/>
      <c r="B66" s="13" t="s">
        <v>284</v>
      </c>
      <c r="C66" s="13"/>
      <c r="D66" s="10">
        <f>'定编（含一线）A类生产企业'!D65</f>
        <v>1350</v>
      </c>
      <c r="E66" s="10">
        <f>'定编（含一线）A类生产企业'!E65</f>
        <v>200</v>
      </c>
      <c r="F66" s="10"/>
      <c r="G66" s="10"/>
      <c r="H66" s="10"/>
      <c r="I66" s="10">
        <f t="shared" si="0"/>
        <v>1550</v>
      </c>
      <c r="J66" s="36">
        <v>0.6</v>
      </c>
      <c r="K66" s="10">
        <f t="shared" si="1"/>
        <v>77.5</v>
      </c>
      <c r="L66" s="10">
        <f t="shared" si="2"/>
        <v>3.72596153846154</v>
      </c>
      <c r="M66" s="9"/>
      <c r="N66" s="10"/>
      <c r="O66" s="10"/>
      <c r="P66" s="42">
        <v>30</v>
      </c>
      <c r="Q66" s="10"/>
      <c r="R66" s="10"/>
      <c r="S66" s="10"/>
      <c r="T66" s="10"/>
      <c r="U66" s="10"/>
      <c r="V66" s="10"/>
      <c r="W66" s="10"/>
      <c r="X66" s="10"/>
    </row>
    <row r="67" customHeight="1" spans="1:24">
      <c r="A67" s="9" t="s">
        <v>285</v>
      </c>
      <c r="B67" s="9" t="s">
        <v>281</v>
      </c>
      <c r="C67" s="9"/>
      <c r="D67" s="10">
        <f>'定编（含一线）A类生产企业'!D66</f>
        <v>1350</v>
      </c>
      <c r="E67" s="10">
        <f>'定编（含一线）A类生产企业'!E66</f>
        <v>300</v>
      </c>
      <c r="F67" s="10"/>
      <c r="G67" s="10"/>
      <c r="H67" s="10"/>
      <c r="I67" s="10">
        <f t="shared" si="0"/>
        <v>1650</v>
      </c>
      <c r="J67" s="36">
        <v>0.6</v>
      </c>
      <c r="K67" s="10">
        <f t="shared" si="1"/>
        <v>82.5</v>
      </c>
      <c r="L67" s="10">
        <f t="shared" si="2"/>
        <v>3.96634615384615</v>
      </c>
      <c r="M67" s="9"/>
      <c r="N67" s="10"/>
      <c r="O67" s="10"/>
      <c r="P67" s="41">
        <v>30</v>
      </c>
      <c r="Q67" s="10"/>
      <c r="R67" s="10"/>
      <c r="S67" s="10"/>
      <c r="T67" s="10"/>
      <c r="U67" s="10"/>
      <c r="V67" s="10"/>
      <c r="W67" s="10"/>
      <c r="X67" s="10"/>
    </row>
    <row r="68" customHeight="1" spans="1:24">
      <c r="A68" s="9"/>
      <c r="B68" s="9" t="s">
        <v>282</v>
      </c>
      <c r="C68" s="9"/>
      <c r="D68" s="10">
        <f>'定编（含一线）A类生产企业'!D67</f>
        <v>1350</v>
      </c>
      <c r="E68" s="10">
        <f>'定编（含一线）A类生产企业'!E67</f>
        <v>400</v>
      </c>
      <c r="F68" s="10"/>
      <c r="G68" s="10"/>
      <c r="H68" s="10"/>
      <c r="I68" s="10">
        <f t="shared" si="0"/>
        <v>1750</v>
      </c>
      <c r="J68" s="36">
        <v>0.6</v>
      </c>
      <c r="K68" s="10">
        <f t="shared" si="1"/>
        <v>87.5</v>
      </c>
      <c r="L68" s="10">
        <f t="shared" si="2"/>
        <v>4.20673076923077</v>
      </c>
      <c r="M68" s="9"/>
      <c r="N68" s="10"/>
      <c r="O68" s="10"/>
      <c r="P68" s="42">
        <v>30</v>
      </c>
      <c r="Q68" s="10"/>
      <c r="R68" s="10"/>
      <c r="S68" s="10"/>
      <c r="T68" s="10"/>
      <c r="U68" s="10"/>
      <c r="V68" s="10"/>
      <c r="W68" s="10"/>
      <c r="X68" s="10"/>
    </row>
    <row r="69" customHeight="1" spans="1:24">
      <c r="A69" s="9"/>
      <c r="B69" s="13" t="s">
        <v>283</v>
      </c>
      <c r="C69" s="13"/>
      <c r="D69" s="10">
        <f>'定编（含一线）A类生产企业'!D68</f>
        <v>1350</v>
      </c>
      <c r="E69" s="10">
        <f>'定编（含一线）A类生产企业'!E68</f>
        <v>600</v>
      </c>
      <c r="F69" s="10"/>
      <c r="G69" s="10"/>
      <c r="H69" s="10"/>
      <c r="I69" s="10">
        <f t="shared" si="0"/>
        <v>1950</v>
      </c>
      <c r="J69" s="36">
        <v>0.6</v>
      </c>
      <c r="K69" s="10">
        <f t="shared" si="1"/>
        <v>97.5</v>
      </c>
      <c r="L69" s="10">
        <f t="shared" si="2"/>
        <v>4.6875</v>
      </c>
      <c r="M69" s="9"/>
      <c r="N69" s="10"/>
      <c r="O69" s="10"/>
      <c r="P69" s="41">
        <v>30</v>
      </c>
      <c r="Q69" s="10"/>
      <c r="R69" s="10"/>
      <c r="S69" s="10"/>
      <c r="T69" s="10"/>
      <c r="U69" s="10"/>
      <c r="V69" s="10"/>
      <c r="W69" s="10"/>
      <c r="X69" s="10"/>
    </row>
    <row r="70" customHeight="1" spans="1:24">
      <c r="A70" s="9"/>
      <c r="B70" s="13" t="s">
        <v>284</v>
      </c>
      <c r="C70" s="13"/>
      <c r="D70" s="10">
        <f>'定编（含一线）A类生产企业'!D69</f>
        <v>1350</v>
      </c>
      <c r="E70" s="10">
        <f>'定编（含一线）A类生产企业'!E69</f>
        <v>200</v>
      </c>
      <c r="F70" s="10"/>
      <c r="G70" s="10"/>
      <c r="H70" s="10"/>
      <c r="I70" s="10">
        <f t="shared" ref="I70:I78" si="3">E70+D70</f>
        <v>1550</v>
      </c>
      <c r="J70" s="36">
        <v>0.6</v>
      </c>
      <c r="K70" s="10">
        <f t="shared" ref="K70:K78" si="4">I70*J70/12</f>
        <v>77.5</v>
      </c>
      <c r="L70" s="10">
        <f t="shared" ref="L70:L78" si="5">((D70+E70)/26)/8/2</f>
        <v>3.72596153846154</v>
      </c>
      <c r="M70" s="9"/>
      <c r="N70" s="10"/>
      <c r="O70" s="10"/>
      <c r="P70" s="42">
        <v>30</v>
      </c>
      <c r="Q70" s="10"/>
      <c r="R70" s="10"/>
      <c r="S70" s="10"/>
      <c r="T70" s="10"/>
      <c r="U70" s="10"/>
      <c r="V70" s="10"/>
      <c r="W70" s="10"/>
      <c r="X70" s="10"/>
    </row>
    <row r="71" customHeight="1" spans="1:24">
      <c r="A71" s="9" t="s">
        <v>286</v>
      </c>
      <c r="B71" s="9" t="s">
        <v>281</v>
      </c>
      <c r="C71" s="9"/>
      <c r="D71" s="10">
        <f>'定编（含一线）A类生产企业'!D70</f>
        <v>1350</v>
      </c>
      <c r="E71" s="10">
        <f>'定编（含一线）A类生产企业'!E70</f>
        <v>300</v>
      </c>
      <c r="F71" s="10"/>
      <c r="G71" s="10"/>
      <c r="H71" s="10"/>
      <c r="I71" s="10">
        <f t="shared" si="3"/>
        <v>1650</v>
      </c>
      <c r="J71" s="36">
        <v>0.6</v>
      </c>
      <c r="K71" s="10">
        <f t="shared" si="4"/>
        <v>82.5</v>
      </c>
      <c r="L71" s="10">
        <f t="shared" si="5"/>
        <v>3.96634615384615</v>
      </c>
      <c r="M71" s="9"/>
      <c r="N71" s="10"/>
      <c r="O71" s="10"/>
      <c r="P71" s="41">
        <v>30</v>
      </c>
      <c r="Q71" s="10"/>
      <c r="R71" s="10"/>
      <c r="S71" s="10"/>
      <c r="T71" s="10"/>
      <c r="U71" s="10"/>
      <c r="V71" s="10"/>
      <c r="W71" s="10"/>
      <c r="X71" s="10"/>
    </row>
    <row r="72" customHeight="1" spans="1:24">
      <c r="A72" s="9"/>
      <c r="B72" s="9" t="s">
        <v>282</v>
      </c>
      <c r="C72" s="9"/>
      <c r="D72" s="10">
        <f>'定编（含一线）A类生产企业'!D71</f>
        <v>1350</v>
      </c>
      <c r="E72" s="10">
        <f>'定编（含一线）A类生产企业'!E71</f>
        <v>400</v>
      </c>
      <c r="F72" s="10"/>
      <c r="G72" s="10"/>
      <c r="H72" s="10"/>
      <c r="I72" s="10">
        <f t="shared" si="3"/>
        <v>1750</v>
      </c>
      <c r="J72" s="36">
        <v>0.6</v>
      </c>
      <c r="K72" s="10">
        <f t="shared" si="4"/>
        <v>87.5</v>
      </c>
      <c r="L72" s="10">
        <f t="shared" si="5"/>
        <v>4.20673076923077</v>
      </c>
      <c r="M72" s="9"/>
      <c r="N72" s="10"/>
      <c r="O72" s="10"/>
      <c r="P72" s="42">
        <v>30</v>
      </c>
      <c r="Q72" s="10"/>
      <c r="R72" s="10"/>
      <c r="S72" s="10"/>
      <c r="T72" s="10"/>
      <c r="U72" s="10"/>
      <c r="V72" s="10"/>
      <c r="W72" s="10"/>
      <c r="X72" s="10"/>
    </row>
    <row r="73" customHeight="1" spans="1:24">
      <c r="A73" s="9"/>
      <c r="B73" s="13" t="s">
        <v>283</v>
      </c>
      <c r="C73" s="13"/>
      <c r="D73" s="10">
        <f>'定编（含一线）A类生产企业'!D72</f>
        <v>1350</v>
      </c>
      <c r="E73" s="10">
        <f>'定编（含一线）A类生产企业'!E72</f>
        <v>700</v>
      </c>
      <c r="F73" s="10"/>
      <c r="G73" s="10"/>
      <c r="H73" s="10"/>
      <c r="I73" s="10">
        <f t="shared" si="3"/>
        <v>2050</v>
      </c>
      <c r="J73" s="36">
        <v>0.6</v>
      </c>
      <c r="K73" s="10">
        <f t="shared" si="4"/>
        <v>102.5</v>
      </c>
      <c r="L73" s="10">
        <f t="shared" si="5"/>
        <v>4.92788461538461</v>
      </c>
      <c r="M73" s="9"/>
      <c r="N73" s="10"/>
      <c r="O73" s="10"/>
      <c r="P73" s="41">
        <v>30</v>
      </c>
      <c r="Q73" s="10"/>
      <c r="R73" s="10"/>
      <c r="S73" s="10"/>
      <c r="T73" s="10"/>
      <c r="U73" s="10"/>
      <c r="V73" s="10"/>
      <c r="W73" s="10"/>
      <c r="X73" s="10"/>
    </row>
    <row r="74" customHeight="1" spans="1:24">
      <c r="A74" s="9"/>
      <c r="B74" s="13" t="s">
        <v>284</v>
      </c>
      <c r="C74" s="13"/>
      <c r="D74" s="10">
        <f>'定编（含一线）A类生产企业'!D73</f>
        <v>1350</v>
      </c>
      <c r="E74" s="10">
        <f>'定编（含一线）A类生产企业'!E73</f>
        <v>400</v>
      </c>
      <c r="F74" s="10"/>
      <c r="G74" s="10"/>
      <c r="H74" s="10"/>
      <c r="I74" s="10">
        <f t="shared" si="3"/>
        <v>1750</v>
      </c>
      <c r="J74" s="36">
        <v>0.6</v>
      </c>
      <c r="K74" s="10">
        <f t="shared" si="4"/>
        <v>87.5</v>
      </c>
      <c r="L74" s="10">
        <f t="shared" si="5"/>
        <v>4.20673076923077</v>
      </c>
      <c r="M74" s="9"/>
      <c r="N74" s="10"/>
      <c r="O74" s="10"/>
      <c r="P74" s="42">
        <v>30</v>
      </c>
      <c r="Q74" s="10"/>
      <c r="R74" s="10"/>
      <c r="S74" s="10"/>
      <c r="T74" s="10"/>
      <c r="U74" s="10"/>
      <c r="V74" s="10"/>
      <c r="W74" s="10"/>
      <c r="X74" s="10"/>
    </row>
    <row r="75" customHeight="1" spans="1:24">
      <c r="A75" s="9" t="s">
        <v>287</v>
      </c>
      <c r="B75" s="9" t="s">
        <v>281</v>
      </c>
      <c r="C75" s="9"/>
      <c r="D75" s="10">
        <f>'定编（含一线）A类生产企业'!D74</f>
        <v>1350</v>
      </c>
      <c r="E75" s="10">
        <f>'定编（含一线）A类生产企业'!E74</f>
        <v>300</v>
      </c>
      <c r="F75" s="10"/>
      <c r="G75" s="10"/>
      <c r="H75" s="10"/>
      <c r="I75" s="10">
        <f t="shared" si="3"/>
        <v>1650</v>
      </c>
      <c r="J75" s="36">
        <v>0.6</v>
      </c>
      <c r="K75" s="10">
        <f t="shared" si="4"/>
        <v>82.5</v>
      </c>
      <c r="L75" s="10">
        <f t="shared" si="5"/>
        <v>3.96634615384615</v>
      </c>
      <c r="M75" s="9"/>
      <c r="N75" s="10"/>
      <c r="O75" s="10"/>
      <c r="P75" s="41">
        <v>30</v>
      </c>
      <c r="Q75" s="10"/>
      <c r="R75" s="10"/>
      <c r="S75" s="10"/>
      <c r="T75" s="10"/>
      <c r="U75" s="10"/>
      <c r="V75" s="10"/>
      <c r="W75" s="10"/>
      <c r="X75" s="10"/>
    </row>
    <row r="76" customHeight="1" spans="1:24">
      <c r="A76" s="9"/>
      <c r="B76" s="9" t="s">
        <v>282</v>
      </c>
      <c r="C76" s="9"/>
      <c r="D76" s="10">
        <f>'定编（含一线）A类生产企业'!D75</f>
        <v>1350</v>
      </c>
      <c r="E76" s="10">
        <f>'定编（含一线）A类生产企业'!E75</f>
        <v>400</v>
      </c>
      <c r="F76" s="10"/>
      <c r="G76" s="10"/>
      <c r="H76" s="10"/>
      <c r="I76" s="10">
        <f t="shared" si="3"/>
        <v>1750</v>
      </c>
      <c r="J76" s="36">
        <v>0.6</v>
      </c>
      <c r="K76" s="10">
        <f t="shared" si="4"/>
        <v>87.5</v>
      </c>
      <c r="L76" s="10">
        <f t="shared" si="5"/>
        <v>4.20673076923077</v>
      </c>
      <c r="M76" s="9"/>
      <c r="N76" s="10"/>
      <c r="O76" s="10"/>
      <c r="P76" s="42">
        <v>30</v>
      </c>
      <c r="Q76" s="10"/>
      <c r="R76" s="10"/>
      <c r="S76" s="10"/>
      <c r="T76" s="10"/>
      <c r="U76" s="10"/>
      <c r="V76" s="10"/>
      <c r="W76" s="10"/>
      <c r="X76" s="10"/>
    </row>
    <row r="77" customHeight="1" spans="1:24">
      <c r="A77" s="9"/>
      <c r="B77" s="13" t="s">
        <v>283</v>
      </c>
      <c r="C77" s="13"/>
      <c r="D77" s="10">
        <f>'定编（含一线）A类生产企业'!D76</f>
        <v>1350</v>
      </c>
      <c r="E77" s="10">
        <f>'定编（含一线）A类生产企业'!E76</f>
        <v>700</v>
      </c>
      <c r="F77" s="10"/>
      <c r="G77" s="10"/>
      <c r="H77" s="10"/>
      <c r="I77" s="10">
        <f t="shared" si="3"/>
        <v>2050</v>
      </c>
      <c r="J77" s="36">
        <v>0.6</v>
      </c>
      <c r="K77" s="10">
        <f t="shared" si="4"/>
        <v>102.5</v>
      </c>
      <c r="L77" s="10">
        <f t="shared" si="5"/>
        <v>4.92788461538461</v>
      </c>
      <c r="M77" s="9"/>
      <c r="N77" s="10"/>
      <c r="O77" s="10"/>
      <c r="P77" s="41">
        <v>30</v>
      </c>
      <c r="Q77" s="10"/>
      <c r="R77" s="10"/>
      <c r="S77" s="10"/>
      <c r="T77" s="10"/>
      <c r="U77" s="10"/>
      <c r="V77" s="10"/>
      <c r="W77" s="10"/>
      <c r="X77" s="10"/>
    </row>
    <row r="78" customHeight="1" spans="1:24">
      <c r="A78" s="9"/>
      <c r="B78" s="13" t="s">
        <v>284</v>
      </c>
      <c r="C78" s="13"/>
      <c r="D78" s="10">
        <f>'定编（含一线）A类生产企业'!D77</f>
        <v>1350</v>
      </c>
      <c r="E78" s="10">
        <f>'定编（含一线）A类生产企业'!E77</f>
        <v>400</v>
      </c>
      <c r="F78" s="10"/>
      <c r="G78" s="10"/>
      <c r="H78" s="10"/>
      <c r="I78" s="10">
        <f t="shared" si="3"/>
        <v>1750</v>
      </c>
      <c r="J78" s="36">
        <v>0.6</v>
      </c>
      <c r="K78" s="10">
        <f t="shared" si="4"/>
        <v>87.5</v>
      </c>
      <c r="L78" s="10">
        <f t="shared" si="5"/>
        <v>4.20673076923077</v>
      </c>
      <c r="M78" s="9"/>
      <c r="N78" s="10"/>
      <c r="O78" s="10"/>
      <c r="P78" s="42">
        <v>30</v>
      </c>
      <c r="Q78" s="10"/>
      <c r="R78" s="10"/>
      <c r="S78" s="10"/>
      <c r="T78" s="10"/>
      <c r="U78" s="10"/>
      <c r="V78" s="10"/>
      <c r="W78" s="10"/>
      <c r="X78" s="10"/>
    </row>
    <row r="79" customHeight="1" spans="1:24">
      <c r="A79" s="9" t="s">
        <v>290</v>
      </c>
      <c r="B79" s="9"/>
      <c r="C79" s="9"/>
      <c r="D79" s="10">
        <f>SUM(D6:D78)</f>
        <v>139300</v>
      </c>
      <c r="E79" s="10">
        <f t="shared" ref="E79:X79" si="6">SUM(E6:E78)</f>
        <v>51300</v>
      </c>
      <c r="F79" s="10">
        <f t="shared" si="6"/>
        <v>3500</v>
      </c>
      <c r="G79" s="10">
        <f t="shared" si="6"/>
        <v>4200</v>
      </c>
      <c r="H79" s="10">
        <f t="shared" si="6"/>
        <v>9700</v>
      </c>
      <c r="I79" s="10">
        <f t="shared" si="6"/>
        <v>190600</v>
      </c>
      <c r="J79" s="10">
        <f t="shared" si="6"/>
        <v>43.8000000000001</v>
      </c>
      <c r="K79" s="10">
        <f t="shared" si="6"/>
        <v>9530</v>
      </c>
      <c r="L79" s="10">
        <f t="shared" si="6"/>
        <v>458.173076923077</v>
      </c>
      <c r="M79" s="10">
        <f t="shared" si="6"/>
        <v>0</v>
      </c>
      <c r="N79" s="10">
        <f t="shared" si="6"/>
        <v>0</v>
      </c>
      <c r="O79" s="10">
        <f t="shared" si="6"/>
        <v>0</v>
      </c>
      <c r="P79" s="10">
        <f t="shared" si="6"/>
        <v>2190</v>
      </c>
      <c r="Q79" s="10">
        <f t="shared" si="6"/>
        <v>0</v>
      </c>
      <c r="R79" s="10">
        <f t="shared" si="6"/>
        <v>0</v>
      </c>
      <c r="S79" s="10">
        <f t="shared" si="6"/>
        <v>0</v>
      </c>
      <c r="T79" s="10">
        <f t="shared" si="6"/>
        <v>1190</v>
      </c>
      <c r="U79" s="10">
        <f t="shared" si="6"/>
        <v>4400</v>
      </c>
      <c r="V79" s="10">
        <f t="shared" si="6"/>
        <v>2600</v>
      </c>
      <c r="W79" s="10">
        <f t="shared" si="6"/>
        <v>190</v>
      </c>
      <c r="X79" s="10">
        <f t="shared" si="6"/>
        <v>1170</v>
      </c>
    </row>
    <row r="80" customHeight="1" spans="1:18">
      <c r="A80" s="49" t="s">
        <v>332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50"/>
    </row>
  </sheetData>
  <mergeCells count="74">
    <mergeCell ref="A1:X1"/>
    <mergeCell ref="D2:O2"/>
    <mergeCell ref="R2:X2"/>
    <mergeCell ref="I3:O3"/>
    <mergeCell ref="I4:M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33:C33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79:C79"/>
    <mergeCell ref="A80:R80"/>
    <mergeCell ref="A2:A5"/>
    <mergeCell ref="A6:A8"/>
    <mergeCell ref="A9:A14"/>
    <mergeCell ref="A15:A17"/>
    <mergeCell ref="A18:A21"/>
    <mergeCell ref="A22:A23"/>
    <mergeCell ref="A24:A32"/>
    <mergeCell ref="A33:A56"/>
    <mergeCell ref="A57:A62"/>
    <mergeCell ref="A63:A66"/>
    <mergeCell ref="A67:A70"/>
    <mergeCell ref="A71:A74"/>
    <mergeCell ref="A75:A78"/>
    <mergeCell ref="B25:B28"/>
    <mergeCell ref="B29:B32"/>
    <mergeCell ref="B34:B37"/>
    <mergeCell ref="B38:B44"/>
    <mergeCell ref="B45:B50"/>
    <mergeCell ref="B51:B56"/>
    <mergeCell ref="O4:O5"/>
    <mergeCell ref="D3:H4"/>
    <mergeCell ref="B2:C5"/>
    <mergeCell ref="R3:S4"/>
    <mergeCell ref="T3:X4"/>
    <mergeCell ref="P2:Q4"/>
  </mergeCells>
  <pageMargins left="0.196527777777778" right="0.314583333333333" top="0.432638888888889" bottom="0.314583333333333" header="0.156944444444444" footer="0.314583333333333"/>
  <pageSetup paperSize="9" scale="67" orientation="landscape"/>
  <headerFooter>
    <oddFooter>&amp;C第&amp;P页，共&amp;N页</oddFooter>
  </headerFooter>
  <rowBreaks count="2" manualBreakCount="2">
    <brk id="32" max="23" man="1"/>
    <brk id="62" max="2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管理人员</vt:lpstr>
      <vt:lpstr>定编（含一线）A类生产企业</vt:lpstr>
      <vt:lpstr>薪酬结构一览表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1996-12-17T09:32:00Z</dcterms:created>
  <cp:lastPrinted>2010-12-30T10:56:00Z</cp:lastPrinted>
  <dcterms:modified xsi:type="dcterms:W3CDTF">2021-02-19T18:29:57Z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2052-2.8.0.4624</vt:lpwstr>
  </property>
</Properties>
</file>